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1 いまの株数" sheetId="2" r:id="rId2"/>
    <sheet name="2 採用計画と枠" sheetId="3" r:id="rId3"/>
    <sheet name="3 希薄化の確認" sheetId="4" r:id="rId4"/>
  </sheets>
  <calcPr calcId="124519" fullCalcOnLoad="1"/>
</workbook>
</file>

<file path=xl/sharedStrings.xml><?xml version="1.0" encoding="utf-8"?>
<sst xmlns="http://schemas.openxmlformats.org/spreadsheetml/2006/main" count="80" uniqueCount="60">
  <si>
    <t>ストックオプション枠の試算</t>
  </si>
  <si>
    <t>Creww Finance Media</t>
  </si>
  <si>
    <t>枠の大きさは「何%にするか」から決めるものではありません。採る人数と、1人あたりに渡す割合を積み上げた結果として出ます。このシートはその順序どおりに並べてあります。</t>
  </si>
  <si>
    <t>使い方</t>
  </si>
  <si>
    <t>1</t>
  </si>
  <si>
    <t>いまの株数を入れる</t>
  </si>
  <si>
    <t>シート「1 いまの株数」に、発行済株式総数と、すでに発行している新株予約権の数を入れます。</t>
  </si>
  <si>
    <t>2</t>
  </si>
  <si>
    <t>採用計画を埋める</t>
  </si>
  <si>
    <t>シート「2 採用計画と枠」に、ポジションごとの人数と1人あたりの割合を入れます。必要な株数と、枠の合計が自動で出ます。</t>
  </si>
  <si>
    <t>3</t>
  </si>
  <si>
    <t>希薄化を確認する</t>
  </si>
  <si>
    <t>シート「3 希薄化の確認」で、枠を含めた完全希薄化後の比率を見ます。次のラウンドの発行株数を入れると、ラウンド後の比率も出ます。</t>
  </si>
  <si>
    <t>色の見方</t>
  </si>
  <si>
    <t>水色＝入力するところ</t>
  </si>
  <si>
    <t>グレー＝自動で計算されます</t>
  </si>
  <si>
    <t>入っている数字は記入例です</t>
  </si>
  <si>
    <t>実在の会社のものではありません。自社の数字に置き換えて使ってください。1人あたりの割合には、当編集部が確認できる統一的な基準はありません。</t>
  </si>
  <si>
    <t>1 いまの株数</t>
  </si>
  <si>
    <t>項目</t>
  </si>
  <si>
    <t>株数</t>
  </si>
  <si>
    <t>説明</t>
  </si>
  <si>
    <t>発行済株式総数</t>
  </si>
  <si>
    <t>いま実際にある株式。新株予約権は含めない</t>
  </si>
  <si>
    <t>発行済の新株予約権（未行使）</t>
  </si>
  <si>
    <t>すでに発行している分</t>
  </si>
  <si>
    <t>完全希薄化後の株式数</t>
  </si>
  <si>
    <t>発行済 ＋ 未行使の新株予約権</t>
  </si>
  <si>
    <t>この2つは登記事項証明書で確認できます。資本政策表を作っている場合は、そこと一致するかを先に見てください。</t>
  </si>
  <si>
    <t>2 採用計画と枠</t>
  </si>
  <si>
    <t>ポジション</t>
  </si>
  <si>
    <t>採用人数</t>
  </si>
  <si>
    <t>1人あたりの割合</t>
  </si>
  <si>
    <t>必要な株数</t>
  </si>
  <si>
    <t>合計の割合</t>
  </si>
  <si>
    <t>メモ</t>
  </si>
  <si>
    <t>CxO クラス</t>
  </si>
  <si>
    <t>経営を担う採用</t>
  </si>
  <si>
    <t>VP・部門長</t>
  </si>
  <si>
    <t>シニアメンバー</t>
  </si>
  <si>
    <t>メンバー</t>
  </si>
  <si>
    <t>アドバイザー</t>
  </si>
  <si>
    <t>社外。要件の確認が必要</t>
  </si>
  <si>
    <t>合計（必要な枠）</t>
  </si>
  <si>
    <t>「1人あたりの割合」は、いまの完全希薄化後の株式数（シート1のB6＝枠を足す前）に対する割合として株数へ換算しています。枠を足した後の実際の割合はこれより小さくなるため、最終的な数字はシート3で確認してください。なお、1人あたりの割合に統一的な基準はありません。採用したいポジションごとに、現金報酬をどれだけ抑えるかと合わせて決めるものです。</t>
  </si>
  <si>
    <t>3 希薄化の確認</t>
  </si>
  <si>
    <t>比率</t>
  </si>
  <si>
    <t>いまある株式</t>
  </si>
  <si>
    <t>これから発行する枠</t>
  </si>
  <si>
    <t>シート2の合計</t>
  </si>
  <si>
    <t>3つの合計</t>
  </si>
  <si>
    <t>新株予約権の合計が占める割合</t>
  </si>
  <si>
    <t>ここが一般に「SO枠が何%か」と呼ばれる数字</t>
  </si>
  <si>
    <t>次のラウンドを入れた場合</t>
  </si>
  <si>
    <t>次のラウンドで発行する株数</t>
  </si>
  <si>
    <t>入力してください</t>
  </si>
  <si>
    <t>ラウンド後の完全希薄化後</t>
  </si>
  <si>
    <t>ラウンド後のSO枠の割合</t>
  </si>
  <si>
    <t>枠を先に取ると、ラウンド後は割合が下がる</t>
  </si>
  <si>
    <t>枠をラウンドの前に取るか後に取るかで、誰が薄まるかが変わります。前に取れば既存の株主だけが薄まり、後に取れば新しい投資家も一緒に薄まります。投資家との交渉では、ここが論点になります。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</si>
</sst>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%"/>
  </numFmts>
  <fonts count="10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sz val="11"/>
      <color rgb="FF1F2A3A"/>
      <name val="Calibri"/>
      <family val="2"/>
      <scheme val="minor"/>
    </font>
    <font>
      <b/>
      <sz val="12"/>
      <color rgb="FFA2379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A879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2379C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left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8" fillId="6" borderId="1" xfId="0" applyFont="1" applyFill="1" applyBorder="1"/>
    <xf numFmtId="164" fontId="8" fillId="6" borderId="1" xfId="0" applyNumberFormat="1" applyFont="1" applyFill="1" applyBorder="1"/>
    <xf numFmtId="165" fontId="0" fillId="3" borderId="1" xfId="0" applyNumberFormat="1" applyFill="1" applyBorder="1"/>
    <xf numFmtId="164" fontId="9" fillId="4" borderId="1" xfId="0" applyNumberFormat="1" applyFont="1" applyFill="1" applyBorder="1"/>
    <xf numFmtId="165" fontId="9" fillId="4" borderId="1" xfId="0" applyNumberFormat="1" applyFont="1" applyFill="1" applyBorder="1"/>
    <xf numFmtId="165" fontId="8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showGridLines="0" tabSelected="1" workbookViewId="0"/>
  </sheetViews>
  <sheetFormatPr defaultRowHeight="15"/>
  <cols>
    <col min="1" max="1" width="4.7109375" customWidth="1"/>
    <col min="2" max="2" width="44.7109375" customWidth="1"/>
    <col min="3" max="3" width="62.7109375" customWidth="1"/>
  </cols>
  <sheetData>
    <row r="2" spans="1:3">
      <c r="B2" s="1" t="s">
        <v>0</v>
      </c>
    </row>
    <row r="3" spans="1:3">
      <c r="B3" s="2" t="s">
        <v>1</v>
      </c>
    </row>
    <row r="5" spans="1:3" ht="34" customHeight="1">
      <c r="B5" s="3" t="s">
        <v>2</v>
      </c>
    </row>
    <row r="7" spans="1:3">
      <c r="B7" s="4" t="s">
        <v>3</v>
      </c>
    </row>
    <row r="9" spans="1:3" ht="42" customHeight="1">
      <c r="A9" s="5" t="s">
        <v>4</v>
      </c>
      <c r="B9" s="3" t="s">
        <v>5</v>
      </c>
      <c r="C9" s="2" t="s">
        <v>6</v>
      </c>
    </row>
    <row r="10" spans="1:3" ht="42" customHeight="1">
      <c r="A10" s="5" t="s">
        <v>7</v>
      </c>
      <c r="B10" s="3" t="s">
        <v>8</v>
      </c>
      <c r="C10" s="2" t="s">
        <v>9</v>
      </c>
    </row>
    <row r="11" spans="1:3" ht="42" customHeight="1">
      <c r="A11" s="5" t="s">
        <v>10</v>
      </c>
      <c r="B11" s="3" t="s">
        <v>11</v>
      </c>
      <c r="C11" s="2" t="s">
        <v>12</v>
      </c>
    </row>
    <row r="13" spans="1:3">
      <c r="A13" s="2" t="s">
        <v>13</v>
      </c>
      <c r="B13" s="6" t="s">
        <v>14</v>
      </c>
      <c r="C13" s="7" t="s">
        <v>15</v>
      </c>
    </row>
    <row r="15" spans="1:3" ht="30" customHeight="1">
      <c r="B15" s="4" t="s">
        <v>16</v>
      </c>
      <c r="C1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showGridLines="0" workbookViewId="0"/>
  </sheetViews>
  <sheetFormatPr defaultRowHeight="15"/>
  <cols>
    <col min="1" max="1" width="34.7109375" customWidth="1"/>
    <col min="2" max="2" width="16.7109375" customWidth="1"/>
    <col min="3" max="3" width="52.7109375" customWidth="1"/>
  </cols>
  <sheetData>
    <row r="1" spans="1:3">
      <c r="A1" s="1" t="s">
        <v>18</v>
      </c>
    </row>
    <row r="2" spans="1:3">
      <c r="A2" s="2" t="s">
        <v>13</v>
      </c>
      <c r="B2" s="6" t="s">
        <v>14</v>
      </c>
      <c r="C2" s="7" t="s">
        <v>15</v>
      </c>
    </row>
    <row r="3" spans="1:3" ht="26" customHeight="1">
      <c r="A3" s="8" t="s">
        <v>19</v>
      </c>
      <c r="B3" s="8" t="s">
        <v>20</v>
      </c>
      <c r="C3" s="8" t="s">
        <v>21</v>
      </c>
    </row>
    <row r="4" spans="1:3">
      <c r="A4" s="9" t="s">
        <v>22</v>
      </c>
      <c r="B4" s="10">
        <v>12800</v>
      </c>
      <c r="C4" s="2" t="s">
        <v>23</v>
      </c>
    </row>
    <row r="5" spans="1:3">
      <c r="A5" s="9" t="s">
        <v>24</v>
      </c>
      <c r="B5" s="10">
        <v>1200</v>
      </c>
      <c r="C5" s="2" t="s">
        <v>25</v>
      </c>
    </row>
    <row r="6" spans="1:3">
      <c r="A6" s="11" t="s">
        <v>26</v>
      </c>
      <c r="B6" s="12">
        <f>B4+B5</f>
        <v>0</v>
      </c>
      <c r="C6" s="2" t="s">
        <v>27</v>
      </c>
    </row>
    <row r="8" spans="1:3" ht="30" customHeight="1">
      <c r="A8" s="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14.7109375" customWidth="1"/>
    <col min="4" max="5" width="12.7109375" customWidth="1"/>
    <col min="6" max="6" width="30.7109375" customWidth="1"/>
  </cols>
  <sheetData>
    <row r="1" spans="1:6">
      <c r="A1" s="1" t="s">
        <v>29</v>
      </c>
    </row>
    <row r="2" spans="1:6">
      <c r="A2" s="2" t="s">
        <v>13</v>
      </c>
      <c r="B2" s="6" t="s">
        <v>14</v>
      </c>
      <c r="C2" s="7" t="s">
        <v>15</v>
      </c>
    </row>
    <row r="3" spans="1:6" ht="30" customHeight="1">
      <c r="A3" s="8" t="s">
        <v>30</v>
      </c>
      <c r="B3" s="8" t="s">
        <v>31</v>
      </c>
      <c r="C3" s="8" t="s">
        <v>32</v>
      </c>
      <c r="D3" s="8" t="s">
        <v>33</v>
      </c>
      <c r="E3" s="8" t="s">
        <v>34</v>
      </c>
      <c r="F3" s="8" t="s">
        <v>35</v>
      </c>
    </row>
    <row r="4" spans="1:6">
      <c r="A4" s="9" t="s">
        <v>36</v>
      </c>
      <c r="B4" s="10">
        <v>2</v>
      </c>
      <c r="C4" s="13">
        <v>0.015</v>
      </c>
      <c r="D4" s="14">
        <f>IF(OR(B4="",C4=""),"",ROUND(B4*C4*'1 いまの株数'!$B$6,0))</f>
        <v>0</v>
      </c>
      <c r="E4" s="15">
        <f>IF(OR(B4="",C4=""),"",B4*C4)</f>
        <v>0</v>
      </c>
      <c r="F4" s="9" t="s">
        <v>37</v>
      </c>
    </row>
    <row r="5" spans="1:6">
      <c r="A5" s="9" t="s">
        <v>38</v>
      </c>
      <c r="B5" s="10">
        <v>3</v>
      </c>
      <c r="C5" s="13">
        <v>0.006</v>
      </c>
      <c r="D5" s="14">
        <f>IF(OR(B5="",C5=""),"",ROUND(B5*C5*'1 いまの株数'!$B$6,0))</f>
        <v>0</v>
      </c>
      <c r="E5" s="15">
        <f>IF(OR(B5="",C5=""),"",B5*C5)</f>
        <v>0</v>
      </c>
      <c r="F5" s="9"/>
    </row>
    <row r="6" spans="1:6">
      <c r="A6" s="9" t="s">
        <v>39</v>
      </c>
      <c r="B6" s="10">
        <v>5</v>
      </c>
      <c r="C6" s="13">
        <v>0.0025</v>
      </c>
      <c r="D6" s="14">
        <f>IF(OR(B6="",C6=""),"",ROUND(B6*C6*'1 いまの株数'!$B$6,0))</f>
        <v>0</v>
      </c>
      <c r="E6" s="15">
        <f>IF(OR(B6="",C6=""),"",B6*C6)</f>
        <v>0</v>
      </c>
      <c r="F6" s="9"/>
    </row>
    <row r="7" spans="1:6">
      <c r="A7" s="9" t="s">
        <v>40</v>
      </c>
      <c r="B7" s="10">
        <v>10</v>
      </c>
      <c r="C7" s="13">
        <v>0.0008</v>
      </c>
      <c r="D7" s="14">
        <f>IF(OR(B7="",C7=""),"",ROUND(B7*C7*'1 いまの株数'!$B$6,0))</f>
        <v>0</v>
      </c>
      <c r="E7" s="15">
        <f>IF(OR(B7="",C7=""),"",B7*C7)</f>
        <v>0</v>
      </c>
      <c r="F7" s="9"/>
    </row>
    <row r="8" spans="1:6">
      <c r="A8" s="9" t="s">
        <v>41</v>
      </c>
      <c r="B8" s="10">
        <v>3</v>
      </c>
      <c r="C8" s="13">
        <v>0.001</v>
      </c>
      <c r="D8" s="14">
        <f>IF(OR(B8="",C8=""),"",ROUND(B8*C8*'1 いまの株数'!$B$6,0))</f>
        <v>0</v>
      </c>
      <c r="E8" s="15">
        <f>IF(OR(B8="",C8=""),"",B8*C8)</f>
        <v>0</v>
      </c>
      <c r="F8" s="9" t="s">
        <v>42</v>
      </c>
    </row>
    <row r="9" spans="1:6">
      <c r="A9" s="9"/>
      <c r="B9" s="10"/>
      <c r="C9" s="13"/>
      <c r="D9" s="14">
        <f>IF(OR(B9="",C9=""),"",ROUND(B9*C9*'1 いまの株数'!$B$6,0))</f>
        <v>0</v>
      </c>
      <c r="E9" s="15">
        <f>IF(OR(B9="",C9=""),"",B9*C9)</f>
        <v>0</v>
      </c>
      <c r="F9" s="9"/>
    </row>
    <row r="10" spans="1:6">
      <c r="A10" s="9"/>
      <c r="B10" s="10"/>
      <c r="C10" s="13"/>
      <c r="D10" s="14">
        <f>IF(OR(B10="",C10=""),"",ROUND(B10*C10*'1 いまの株数'!$B$6,0))</f>
        <v>0</v>
      </c>
      <c r="E10" s="15">
        <f>IF(OR(B10="",C10=""),"",B10*C10)</f>
        <v>0</v>
      </c>
      <c r="F10" s="9"/>
    </row>
    <row r="11" spans="1:6">
      <c r="A11" s="9"/>
      <c r="B11" s="10"/>
      <c r="C11" s="13"/>
      <c r="D11" s="14">
        <f>IF(OR(B11="",C11=""),"",ROUND(B11*C11*'1 いまの株数'!$B$6,0))</f>
        <v>0</v>
      </c>
      <c r="E11" s="15">
        <f>IF(OR(B11="",C11=""),"",B11*C11)</f>
        <v>0</v>
      </c>
      <c r="F11" s="9"/>
    </row>
    <row r="12" spans="1:6">
      <c r="A12" s="9"/>
      <c r="B12" s="10"/>
      <c r="C12" s="13"/>
      <c r="D12" s="14">
        <f>IF(OR(B12="",C12=""),"",ROUND(B12*C12*'1 いまの株数'!$B$6,0))</f>
        <v>0</v>
      </c>
      <c r="E12" s="15">
        <f>IF(OR(B12="",C12=""),"",B12*C12)</f>
        <v>0</v>
      </c>
      <c r="F12" s="9"/>
    </row>
    <row r="13" spans="1:6">
      <c r="A13" s="9"/>
      <c r="B13" s="10"/>
      <c r="C13" s="13"/>
      <c r="D13" s="14">
        <f>IF(OR(B13="",C13=""),"",ROUND(B13*C13*'1 いまの株数'!$B$6,0))</f>
        <v>0</v>
      </c>
      <c r="E13" s="15">
        <f>IF(OR(B13="",C13=""),"",B13*C13)</f>
        <v>0</v>
      </c>
      <c r="F13" s="9"/>
    </row>
    <row r="14" spans="1:6">
      <c r="A14" s="9"/>
      <c r="B14" s="10"/>
      <c r="C14" s="13"/>
      <c r="D14" s="14">
        <f>IF(OR(B14="",C14=""),"",ROUND(B14*C14*'1 いまの株数'!$B$6,0))</f>
        <v>0</v>
      </c>
      <c r="E14" s="15">
        <f>IF(OR(B14="",C14=""),"",B14*C14)</f>
        <v>0</v>
      </c>
      <c r="F14" s="9"/>
    </row>
    <row r="15" spans="1:6">
      <c r="A15" s="9"/>
      <c r="B15" s="10"/>
      <c r="C15" s="13"/>
      <c r="D15" s="14">
        <f>IF(OR(B15="",C15=""),"",ROUND(B15*C15*'1 いまの株数'!$B$6,0))</f>
        <v>0</v>
      </c>
      <c r="E15" s="15">
        <f>IF(OR(B15="",C15=""),"",B15*C15)</f>
        <v>0</v>
      </c>
      <c r="F15" s="9"/>
    </row>
    <row r="17" spans="1:6">
      <c r="A17" s="11" t="s">
        <v>43</v>
      </c>
      <c r="B17" s="12">
        <f>SUM(B4:B15)</f>
        <v>0</v>
      </c>
      <c r="C17" s="11"/>
      <c r="D17" s="12">
        <f>SUM(D4:D15)</f>
        <v>0</v>
      </c>
      <c r="E17" s="16">
        <f>SUM(E4:E15)</f>
        <v>0</v>
      </c>
      <c r="F17" s="11"/>
    </row>
    <row r="19" spans="1:6" ht="44" customHeight="1">
      <c r="A19" s="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6"/>
  <sheetViews>
    <sheetView showGridLines="0" workbookViewId="0"/>
  </sheetViews>
  <sheetFormatPr defaultRowHeight="15"/>
  <cols>
    <col min="1" max="1" width="34.7109375" customWidth="1"/>
    <col min="2" max="2" width="16.7109375" customWidth="1"/>
    <col min="3" max="3" width="14.7109375" customWidth="1"/>
    <col min="4" max="4" width="46.7109375" customWidth="1"/>
  </cols>
  <sheetData>
    <row r="1" spans="1:4">
      <c r="A1" s="1" t="s">
        <v>45</v>
      </c>
    </row>
    <row r="2" spans="1:4">
      <c r="A2" s="2" t="s">
        <v>13</v>
      </c>
      <c r="B2" s="6" t="s">
        <v>14</v>
      </c>
      <c r="C2" s="7" t="s">
        <v>15</v>
      </c>
    </row>
    <row r="3" spans="1:4" ht="26" customHeight="1">
      <c r="A3" s="8" t="s">
        <v>19</v>
      </c>
      <c r="B3" s="8" t="s">
        <v>20</v>
      </c>
      <c r="C3" s="8" t="s">
        <v>46</v>
      </c>
      <c r="D3" s="8" t="s">
        <v>21</v>
      </c>
    </row>
    <row r="4" spans="1:4">
      <c r="A4" s="11" t="s">
        <v>22</v>
      </c>
      <c r="B4" s="14">
        <f>'1 いまの株数'!B4</f>
        <v>0</v>
      </c>
      <c r="C4" s="11"/>
      <c r="D4" s="2" t="s">
        <v>47</v>
      </c>
    </row>
    <row r="5" spans="1:4">
      <c r="A5" s="11" t="s">
        <v>24</v>
      </c>
      <c r="B5" s="14">
        <f>'1 いまの株数'!B5</f>
        <v>0</v>
      </c>
      <c r="C5" s="11"/>
      <c r="D5" s="2" t="s">
        <v>25</v>
      </c>
    </row>
    <row r="6" spans="1:4">
      <c r="A6" s="11" t="s">
        <v>48</v>
      </c>
      <c r="B6" s="14">
        <f>'2 採用計画と枠'!D17</f>
        <v>0</v>
      </c>
      <c r="C6" s="11"/>
      <c r="D6" s="2" t="s">
        <v>49</v>
      </c>
    </row>
    <row r="7" spans="1:4">
      <c r="A7" s="11" t="s">
        <v>26</v>
      </c>
      <c r="B7" s="12">
        <f>B4+B5+B6</f>
        <v>0</v>
      </c>
      <c r="C7" s="11"/>
      <c r="D7" s="2" t="s">
        <v>50</v>
      </c>
    </row>
    <row r="8" spans="1:4">
      <c r="A8" s="11" t="s">
        <v>51</v>
      </c>
      <c r="B8" s="11"/>
      <c r="C8" s="16">
        <f>IF(B7=0,"",(B5+B6)/B7)</f>
        <v>0</v>
      </c>
      <c r="D8" s="2" t="s">
        <v>52</v>
      </c>
    </row>
    <row r="10" spans="1:4" ht="22" customHeight="1">
      <c r="A10" s="4" t="s">
        <v>53</v>
      </c>
    </row>
    <row r="11" spans="1:4" ht="26" customHeight="1">
      <c r="A11" s="8" t="s">
        <v>19</v>
      </c>
      <c r="B11" s="8" t="s">
        <v>20</v>
      </c>
      <c r="C11" s="8" t="s">
        <v>46</v>
      </c>
      <c r="D11" s="8" t="s">
        <v>21</v>
      </c>
    </row>
    <row r="12" spans="1:4">
      <c r="A12" s="9" t="s">
        <v>54</v>
      </c>
      <c r="B12" s="10">
        <v>2800</v>
      </c>
      <c r="C12" s="9"/>
      <c r="D12" s="2" t="s">
        <v>55</v>
      </c>
    </row>
    <row r="13" spans="1:4">
      <c r="A13" s="11" t="s">
        <v>56</v>
      </c>
      <c r="B13" s="12">
        <f>B7+B12</f>
        <v>0</v>
      </c>
      <c r="C13" s="11"/>
      <c r="D13" s="2"/>
    </row>
    <row r="14" spans="1:4">
      <c r="A14" s="11" t="s">
        <v>57</v>
      </c>
      <c r="B14" s="11"/>
      <c r="C14" s="16">
        <f>IF(B13=0,"",(B5+B6)/B13)</f>
        <v>0</v>
      </c>
      <c r="D14" s="2" t="s">
        <v>58</v>
      </c>
    </row>
    <row r="16" spans="1:4" ht="44" customHeight="1">
      <c r="A16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はじめに</vt:lpstr>
      <vt:lpstr>1 いまの株数</vt:lpstr>
      <vt:lpstr>2 採用計画と枠</vt:lpstr>
      <vt:lpstr>3 希薄化の確認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2026-09-14T03:30:49Z</dcterms:created>
  <dcterms:modified xsi:type="dcterms:W3CDTF">2026-09-14T03:30:49Z</dcterms:modified>
</cp:coreProperties>
</file>