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はじめに" sheetId="1" r:id="rId1"/>
    <sheet name="1 現状" sheetId="2" r:id="rId2"/>
    <sheet name="2 日数を変えたら" sheetId="3" r:id="rId3"/>
    <sheet name="3 品目別の在庫" sheetId="4" r:id="rId4"/>
    <sheet name="用語と計算式" sheetId="5" r:id="rId5"/>
  </sheets>
  <calcPr calcId="124519" fullCalcOnLoad="1"/>
</workbook>
</file>

<file path=xl/sharedStrings.xml><?xml version="1.0" encoding="utf-8"?>
<sst xmlns="http://schemas.openxmlformats.org/spreadsheetml/2006/main" count="101" uniqueCount="83">
  <si>
    <t>在庫回転日数と必要資金のテンプレート</t>
  </si>
  <si>
    <t>在庫を「金額」ではなく「日数」で見て、1日動かすと現金がいくら動くかを出します。</t>
  </si>
  <si>
    <t>1 現状に入れる</t>
  </si>
  <si>
    <t>月商・売上原価率・在庫残高・売掛金・買掛金の5つを入れます。回転日数、CCC（現金が戻るまでの日数）、所要運転資金が自動で出ます。</t>
  </si>
  <si>
    <t>2 日数を変えたらを見る</t>
  </si>
  <si>
    <t>在庫回転日数を1日ずつ動かすと、必要な資金がいくら変わるかが出ます。「1日で何万円か」が、この表の答えです。</t>
  </si>
  <si>
    <t>3 品目別の在庫で、止まっているものを探す</t>
  </si>
  <si>
    <t>全体の平均では、動かない在庫が見えません。品目ごとに回転日数を出すと、どれが資金を固定しているかが分かります。</t>
  </si>
  <si>
    <t>用語と計算式を確認する</t>
  </si>
  <si>
    <t>在庫回転日数は売上原価で割ります。売上高で割ると日数が短く出て、実態より良く見えてしまいます。</t>
  </si>
  <si>
    <t>色の見方</t>
  </si>
  <si>
    <t>水色＝入力するところ</t>
  </si>
  <si>
    <t>グレー＝自動で計算されます</t>
  </si>
  <si>
    <t>単位をそろえる</t>
  </si>
  <si>
    <t>金額は円で統一してください。月商だけ万円、在庫だけ円——という状態だと、日数がまったく違う数字になります。</t>
  </si>
  <si>
    <t>毎月、同じ形で作る</t>
  </si>
  <si>
    <t>1回作っただけでは、増えているのか減っているのか分かりません。毎月末の数字で作り、回転日数の推移を並べてください。</t>
  </si>
  <si>
    <t>1 現状</t>
  </si>
  <si>
    <t>水色の5か所を入れてください。ほかは自動で計算されます。</t>
  </si>
  <si>
    <t>月商（売上高）</t>
  </si>
  <si>
    <t>1か月の売上高。円で入れてください。</t>
  </si>
  <si>
    <t>売上原価率</t>
  </si>
  <si>
    <t>売上に対する原価の割合。30%なら 30% と入れます。</t>
  </si>
  <si>
    <t>月間の売上原価</t>
  </si>
  <si>
    <t>自動で計算されます。</t>
  </si>
  <si>
    <t>在庫の残高</t>
  </si>
  <si>
    <t>月末時点の棚卸資産。</t>
  </si>
  <si>
    <t>売掛金の残高</t>
  </si>
  <si>
    <t>月末時点。</t>
  </si>
  <si>
    <t>買掛金の残高</t>
  </si>
  <si>
    <t>日商</t>
  </si>
  <si>
    <t>月商 ÷ 30</t>
  </si>
  <si>
    <t>1日あたりの売上原価</t>
  </si>
  <si>
    <t>月間の売上原価 ÷ 30。在庫の日数計算に使います。</t>
  </si>
  <si>
    <t>売上債権回転日数</t>
  </si>
  <si>
    <t>売掛金 ÷ 日商。回収までの平均日数。</t>
  </si>
  <si>
    <t>在庫回転日数</t>
  </si>
  <si>
    <t>在庫 ÷ 1日あたりの売上原価。何日分の在庫を持っているか。</t>
  </si>
  <si>
    <t>仕入債務回転日数</t>
  </si>
  <si>
    <t>買掛金 ÷ 1日あたりの売上原価。支払うまでの平均日数。</t>
  </si>
  <si>
    <t>CCC（現金が戻るまでの日数）</t>
  </si>
  <si>
    <t>売上債権＋在庫－仕入債務。仕入代金を払ってから回収するまでの日数。</t>
  </si>
  <si>
    <t>所要運転資金</t>
  </si>
  <si>
    <t>売掛金＋在庫－買掛金。立て替えている金額。</t>
  </si>
  <si>
    <t>CCCが短いほど、事業は資金を生みます。マイナスなら、事業を回すこと自体が資金を生んでいる状態です（前受けや長い支払サイトがある場合）。</t>
  </si>
  <si>
    <t>2 日数を変えたら</t>
  </si>
  <si>
    <t>在庫回転日数を動かすと、必要な資金がいくら変わるかを出します。入力するところはありません。</t>
  </si>
  <si>
    <t>在庫回転日数の変化</t>
  </si>
  <si>
    <t>現状との差</t>
  </si>
  <si>
    <t>-10日</t>
  </si>
  <si>
    <t>-5日</t>
  </si>
  <si>
    <t>-3日</t>
  </si>
  <si>
    <t>-1日</t>
  </si>
  <si>
    <t>現状</t>
  </si>
  <si>
    <t>＋1日</t>
  </si>
  <si>
    <t>＋3日</t>
  </si>
  <si>
    <t>＋5日</t>
  </si>
  <si>
    <t>＋10日</t>
  </si>
  <si>
    <t>1日あたりの効果</t>
  </si>
  <si>
    <t>在庫回転日数を1日動かすと、この金額だけ必要資金が変わります。</t>
  </si>
  <si>
    <t>1日あたりの効果は「1日あたりの売上原価」と同じ額になります。在庫は原価で計上されているためです。</t>
  </si>
  <si>
    <t>3 品目別の在庫</t>
  </si>
  <si>
    <t>品目ごとに回転日数を出します。全体の平均では、止まっている在庫が見えません。</t>
  </si>
  <si>
    <t>品目</t>
  </si>
  <si>
    <t>仕入単価</t>
  </si>
  <si>
    <t>在庫数量</t>
  </si>
  <si>
    <t>在庫金額</t>
  </si>
  <si>
    <t>月間の出荷数</t>
  </si>
  <si>
    <t>月間の出荷金額</t>
  </si>
  <si>
    <t>回転日数</t>
  </si>
  <si>
    <t>合計</t>
  </si>
  <si>
    <t>出荷がゼロの品目は回転日数が出ません。それが「動いていない在庫」です。金額を合計して、在庫全体の何%かを見てください。</t>
  </si>
  <si>
    <t>回転日数が長い順に並べ替えると、資金を固定している品目が上に来ます。上位のいくつかで、在庫金額の大半を占めていることが多くあります。</t>
  </si>
  <si>
    <t>用語と計算式</t>
  </si>
  <si>
    <t>在庫の残高 ÷ 1日あたりの売上原価。何日分の在庫を持っているかを表します。🔴 売上高ではなく売上原価で割ります。在庫は原価で計上されているためです。</t>
  </si>
  <si>
    <t>売掛金 ÷ 日商。売ってから回収するまでの平均日数。</t>
  </si>
  <si>
    <t>買掛金 ÷ 1日あたりの売上原価。仕入れてから払うまでの平均日数。</t>
  </si>
  <si>
    <t>CCC</t>
  </si>
  <si>
    <t>売上債権回転日数 ＋ 在庫回転日数 － 仕入債務回転日数。仕入代金を払ってから、売上を回収するまでの日数です。</t>
  </si>
  <si>
    <t>売掛金 ＋ 在庫 － 買掛金。事業を回すために立て替えている金額。</t>
  </si>
  <si>
    <t>在庫回転日数を1日動かすと、必要資金が「1日あたりの売上原価」の分だけ変わります。</t>
  </si>
  <si>
    <t>この表の限界</t>
  </si>
  <si>
    <t>月末時点の残高で計算しています。月中の変動が大きい事業では、平均残高で計算するほうが実態に近くなります。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</si>
</sst>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%"/>
    <numFmt numFmtId="166" formatCode="#,##0.0"/>
  </numFmts>
  <fonts count="11">
    <font>
      <sz val="11"/>
      <color theme="1"/>
      <name val="Calibri"/>
      <family val="2"/>
      <scheme val="minor"/>
    </font>
    <font>
      <b/>
      <sz val="16"/>
      <color rgb="FF14243F"/>
      <name val="Calibri"/>
      <family val="2"/>
      <scheme val="minor"/>
    </font>
    <font>
      <sz val="10"/>
      <color rgb="FF7A8798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8C5A00"/>
      <name val="Calibri"/>
      <family val="2"/>
      <scheme val="minor"/>
    </font>
    <font>
      <sz val="11"/>
      <color rgb="FF1F2A3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1F2A3A"/>
      <name val="Calibri"/>
      <family val="2"/>
      <scheme val="minor"/>
    </font>
    <font>
      <sz val="11"/>
      <color rgb="FF7A879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C5A00"/>
        <bgColor indexed="64"/>
      </patternFill>
    </fill>
    <fill>
      <patternFill patternType="solid">
        <fgColor rgb="FFEAF4FA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FFF4E0"/>
        <bgColor indexed="64"/>
      </patternFill>
    </fill>
    <fill>
      <patternFill patternType="solid">
        <fgColor rgb="FF14243F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E8EDF2"/>
        <bgColor indexed="64"/>
      </patternFill>
    </fill>
  </fills>
  <borders count="3">
    <border>
      <left/>
      <right/>
      <top/>
      <bottom/>
      <diagonal/>
    </border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  <diagonal/>
    </border>
    <border>
      <left style="thin">
        <color rgb="FF14243F"/>
      </left>
      <right style="thin">
        <color rgb="FF14243F"/>
      </right>
      <top style="thin">
        <color rgb="FF14243F"/>
      </top>
      <bottom style="thin">
        <color rgb="FF14243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0" borderId="1" xfId="0" applyFont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4" fontId="8" fillId="4" borderId="1" xfId="0" applyNumberFormat="1" applyFont="1" applyFill="1" applyBorder="1"/>
    <xf numFmtId="166" fontId="8" fillId="4" borderId="1" xfId="0" applyNumberFormat="1" applyFont="1" applyFill="1" applyBorder="1"/>
    <xf numFmtId="166" fontId="9" fillId="5" borderId="1" xfId="0" applyNumberFormat="1" applyFont="1" applyFill="1" applyBorder="1"/>
    <xf numFmtId="164" fontId="9" fillId="5" borderId="1" xfId="0" applyNumberFormat="1" applyFont="1" applyFill="1" applyBorder="1"/>
    <xf numFmtId="0" fontId="10" fillId="6" borderId="2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/>
    </xf>
    <xf numFmtId="0" fontId="9" fillId="8" borderId="1" xfId="0" applyFont="1" applyFill="1" applyBorder="1"/>
    <xf numFmtId="164" fontId="9" fillId="8" borderId="1" xfId="0" applyNumberFormat="1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15"/>
  <sheetViews>
    <sheetView showGridLines="0" tabSelected="1" workbookViewId="0"/>
  </sheetViews>
  <sheetFormatPr defaultRowHeight="15"/>
  <cols>
    <col min="1" max="1" width="4.7109375" customWidth="1"/>
    <col min="2" max="2" width="24.7109375" customWidth="1"/>
    <col min="3" max="3" width="66.7109375" customWidth="1"/>
  </cols>
  <sheetData>
    <row r="2" spans="1:3">
      <c r="B2" s="1" t="s">
        <v>0</v>
      </c>
    </row>
    <row r="3" spans="1:3">
      <c r="B3" s="2" t="s">
        <v>1</v>
      </c>
    </row>
    <row r="6" spans="1:3" ht="48" customHeight="1">
      <c r="A6" s="3">
        <v>1</v>
      </c>
      <c r="B6" s="4" t="s">
        <v>2</v>
      </c>
      <c r="C6" s="5" t="s">
        <v>3</v>
      </c>
    </row>
    <row r="7" spans="1:3" ht="48" customHeight="1">
      <c r="A7" s="3">
        <v>2</v>
      </c>
      <c r="B7" s="4" t="s">
        <v>4</v>
      </c>
      <c r="C7" s="5" t="s">
        <v>5</v>
      </c>
    </row>
    <row r="8" spans="1:3" ht="48" customHeight="1">
      <c r="A8" s="3">
        <v>3</v>
      </c>
      <c r="B8" s="4" t="s">
        <v>6</v>
      </c>
      <c r="C8" s="5" t="s">
        <v>7</v>
      </c>
    </row>
    <row r="9" spans="1:3" ht="48" customHeight="1">
      <c r="A9" s="3">
        <v>4</v>
      </c>
      <c r="B9" s="4" t="s">
        <v>8</v>
      </c>
      <c r="C9" s="5" t="s">
        <v>9</v>
      </c>
    </row>
    <row r="11" spans="1:3">
      <c r="A11" s="2" t="s">
        <v>10</v>
      </c>
      <c r="B11" s="6" t="s">
        <v>11</v>
      </c>
      <c r="C11" s="7" t="s">
        <v>12</v>
      </c>
    </row>
    <row r="13" spans="1:3" ht="32" customHeight="1">
      <c r="B13" s="4" t="s">
        <v>13</v>
      </c>
      <c r="C13" s="5" t="s">
        <v>14</v>
      </c>
    </row>
    <row r="15" spans="1:3" ht="32" customHeight="1">
      <c r="B15" s="4" t="s">
        <v>15</v>
      </c>
      <c r="C15" s="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52.7109375" customWidth="1"/>
  </cols>
  <sheetData>
    <row r="1" spans="1:3">
      <c r="A1" s="1" t="s">
        <v>17</v>
      </c>
    </row>
    <row r="2" spans="1:3">
      <c r="A2" s="2" t="s">
        <v>18</v>
      </c>
    </row>
    <row r="4" spans="1:3">
      <c r="A4" s="2" t="s">
        <v>10</v>
      </c>
      <c r="B4" s="6" t="s">
        <v>11</v>
      </c>
      <c r="C4" s="7" t="s">
        <v>12</v>
      </c>
    </row>
    <row r="6" spans="1:3">
      <c r="A6" s="8" t="s">
        <v>19</v>
      </c>
      <c r="B6" s="9"/>
      <c r="C6" s="2" t="s">
        <v>20</v>
      </c>
    </row>
    <row r="7" spans="1:3">
      <c r="A7" s="8" t="s">
        <v>21</v>
      </c>
      <c r="B7" s="10"/>
      <c r="C7" s="2" t="s">
        <v>22</v>
      </c>
    </row>
    <row r="8" spans="1:3">
      <c r="A8" s="8" t="s">
        <v>23</v>
      </c>
      <c r="B8" s="11">
        <f>'1 現状'!$B$6*'1 現状'!$B$7</f>
        <v>0</v>
      </c>
      <c r="C8" s="2" t="s">
        <v>24</v>
      </c>
    </row>
    <row r="9" spans="1:3">
      <c r="A9" s="8" t="s">
        <v>25</v>
      </c>
      <c r="B9" s="9"/>
      <c r="C9" s="2" t="s">
        <v>26</v>
      </c>
    </row>
    <row r="10" spans="1:3">
      <c r="A10" s="8" t="s">
        <v>27</v>
      </c>
      <c r="B10" s="9"/>
      <c r="C10" s="2" t="s">
        <v>28</v>
      </c>
    </row>
    <row r="11" spans="1:3">
      <c r="A11" s="8" t="s">
        <v>29</v>
      </c>
      <c r="B11" s="9"/>
      <c r="C11" s="2" t="s">
        <v>28</v>
      </c>
    </row>
    <row r="13" spans="1:3">
      <c r="A13" s="8" t="s">
        <v>30</v>
      </c>
      <c r="B13" s="11">
        <f>'1 現状'!$B$6/30</f>
        <v>0</v>
      </c>
      <c r="C13" s="2" t="s">
        <v>31</v>
      </c>
    </row>
    <row r="14" spans="1:3">
      <c r="A14" s="8" t="s">
        <v>32</v>
      </c>
      <c r="B14" s="11">
        <f>'1 現状'!$B$8/30</f>
        <v>0</v>
      </c>
      <c r="C14" s="2" t="s">
        <v>33</v>
      </c>
    </row>
    <row r="15" spans="1:3">
      <c r="A15" s="8" t="s">
        <v>34</v>
      </c>
      <c r="B15" s="12">
        <f>IF('1 現状'!$B$13=0,"",'1 現状'!$B$10/'1 現状'!$B$13)</f>
        <v>0</v>
      </c>
      <c r="C15" s="2" t="s">
        <v>35</v>
      </c>
    </row>
    <row r="16" spans="1:3">
      <c r="A16" s="8" t="s">
        <v>36</v>
      </c>
      <c r="B16" s="13">
        <f>IF('1 現状'!$B$14=0,"",'1 現状'!$B$9/'1 現状'!$B$14)</f>
        <v>0</v>
      </c>
      <c r="C16" s="2" t="s">
        <v>37</v>
      </c>
    </row>
    <row r="17" spans="1:3">
      <c r="A17" s="8" t="s">
        <v>38</v>
      </c>
      <c r="B17" s="12">
        <f>IF('1 現状'!$B$14=0,"",'1 現状'!$B$11/'1 現状'!$B$14)</f>
        <v>0</v>
      </c>
      <c r="C17" s="2" t="s">
        <v>39</v>
      </c>
    </row>
    <row r="18" spans="1:3">
      <c r="A18" s="8" t="s">
        <v>40</v>
      </c>
      <c r="B18" s="13">
        <f>IF('1 現状'!$B$14=0,"",'1 現状'!$B$15+'1 現状'!$B$16-'1 現状'!$B$17)</f>
        <v>0</v>
      </c>
      <c r="C18" s="2" t="s">
        <v>41</v>
      </c>
    </row>
    <row r="19" spans="1:3">
      <c r="A19" s="8" t="s">
        <v>42</v>
      </c>
      <c r="B19" s="14">
        <f>'1 現状'!$B$10+'1 現状'!$B$9-'1 現状'!$B$11</f>
        <v>0</v>
      </c>
      <c r="C19" s="2" t="s">
        <v>43</v>
      </c>
    </row>
    <row r="21" spans="1:3">
      <c r="A21" s="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9"/>
  <sheetViews>
    <sheetView showGridLines="0" workbookViewId="0"/>
  </sheetViews>
  <sheetFormatPr defaultRowHeight="15"/>
  <cols>
    <col min="1" max="1" width="22.7109375" customWidth="1"/>
    <col min="2" max="5" width="18.7109375" customWidth="1"/>
  </cols>
  <sheetData>
    <row r="1" spans="1:5">
      <c r="A1" s="1" t="s">
        <v>45</v>
      </c>
    </row>
    <row r="2" spans="1:5">
      <c r="A2" s="2" t="s">
        <v>46</v>
      </c>
    </row>
    <row r="4" spans="1:5">
      <c r="A4" s="2" t="s">
        <v>10</v>
      </c>
      <c r="B4" s="6" t="s">
        <v>11</v>
      </c>
      <c r="C4" s="7" t="s">
        <v>12</v>
      </c>
    </row>
    <row r="6" spans="1:5">
      <c r="A6" s="15" t="s">
        <v>47</v>
      </c>
      <c r="B6" s="16" t="s">
        <v>36</v>
      </c>
      <c r="C6" s="16" t="s">
        <v>25</v>
      </c>
      <c r="D6" s="16" t="s">
        <v>42</v>
      </c>
      <c r="E6" s="16" t="s">
        <v>48</v>
      </c>
    </row>
    <row r="7" spans="1:5">
      <c r="A7" s="17" t="s">
        <v>49</v>
      </c>
      <c r="B7" s="12">
        <f>IF('1 現状'!$B$16="","",'1 現状'!$B$16+-10)</f>
        <v>0</v>
      </c>
      <c r="C7" s="11">
        <f>IF(B7="","",B7*'1 現状'!$B$14)</f>
        <v>0</v>
      </c>
      <c r="D7" s="11">
        <f>IF(C7="","",'1 現状'!$B$10+C7-'1 現状'!$B$11)</f>
        <v>0</v>
      </c>
      <c r="E7" s="14">
        <f>IF(D7="","",D7-'1 現状'!$B$19)</f>
        <v>0</v>
      </c>
    </row>
    <row r="8" spans="1:5">
      <c r="A8" s="17" t="s">
        <v>50</v>
      </c>
      <c r="B8" s="12">
        <f>IF('1 現状'!$B$16="","",'1 現状'!$B$16+-5)</f>
        <v>0</v>
      </c>
      <c r="C8" s="11">
        <f>IF(B8="","",B8*'1 現状'!$B$14)</f>
        <v>0</v>
      </c>
      <c r="D8" s="11">
        <f>IF(C8="","",'1 現状'!$B$10+C8-'1 現状'!$B$11)</f>
        <v>0</v>
      </c>
      <c r="E8" s="14">
        <f>IF(D8="","",D8-'1 現状'!$B$19)</f>
        <v>0</v>
      </c>
    </row>
    <row r="9" spans="1:5">
      <c r="A9" s="17" t="s">
        <v>51</v>
      </c>
      <c r="B9" s="12">
        <f>IF('1 現状'!$B$16="","",'1 現状'!$B$16+-3)</f>
        <v>0</v>
      </c>
      <c r="C9" s="11">
        <f>IF(B9="","",B9*'1 現状'!$B$14)</f>
        <v>0</v>
      </c>
      <c r="D9" s="11">
        <f>IF(C9="","",'1 現状'!$B$10+C9-'1 現状'!$B$11)</f>
        <v>0</v>
      </c>
      <c r="E9" s="14">
        <f>IF(D9="","",D9-'1 現状'!$B$19)</f>
        <v>0</v>
      </c>
    </row>
    <row r="10" spans="1:5">
      <c r="A10" s="17" t="s">
        <v>52</v>
      </c>
      <c r="B10" s="12">
        <f>IF('1 現状'!$B$16="","",'1 現状'!$B$16+-1)</f>
        <v>0</v>
      </c>
      <c r="C10" s="11">
        <f>IF(B10="","",B10*'1 現状'!$B$14)</f>
        <v>0</v>
      </c>
      <c r="D10" s="11">
        <f>IF(C10="","",'1 現状'!$B$10+C10-'1 現状'!$B$11)</f>
        <v>0</v>
      </c>
      <c r="E10" s="14">
        <f>IF(D10="","",D10-'1 現状'!$B$19)</f>
        <v>0</v>
      </c>
    </row>
    <row r="11" spans="1:5">
      <c r="A11" s="18" t="s">
        <v>53</v>
      </c>
      <c r="B11" s="19">
        <f>IF('1 現状'!$B$16="","",'1 現状'!$B$16+0)</f>
        <v>0</v>
      </c>
      <c r="C11" s="19">
        <f>IF(B11="","",B11*'1 現状'!$B$14)</f>
        <v>0</v>
      </c>
      <c r="D11" s="19">
        <f>IF(C11="","",'1 現状'!$B$10+C11-'1 現状'!$B$11)</f>
        <v>0</v>
      </c>
      <c r="E11" s="19">
        <f>IF(D11="","",D11-'1 現状'!$B$19)</f>
        <v>0</v>
      </c>
    </row>
    <row r="12" spans="1:5">
      <c r="A12" s="17" t="s">
        <v>54</v>
      </c>
      <c r="B12" s="12">
        <f>IF('1 現状'!$B$16="","",'1 現状'!$B$16+1)</f>
        <v>0</v>
      </c>
      <c r="C12" s="11">
        <f>IF(B12="","",B12*'1 現状'!$B$14)</f>
        <v>0</v>
      </c>
      <c r="D12" s="11">
        <f>IF(C12="","",'1 現状'!$B$10+C12-'1 現状'!$B$11)</f>
        <v>0</v>
      </c>
      <c r="E12" s="14">
        <f>IF(D12="","",D12-'1 現状'!$B$19)</f>
        <v>0</v>
      </c>
    </row>
    <row r="13" spans="1:5">
      <c r="A13" s="17" t="s">
        <v>55</v>
      </c>
      <c r="B13" s="12">
        <f>IF('1 現状'!$B$16="","",'1 現状'!$B$16+3)</f>
        <v>0</v>
      </c>
      <c r="C13" s="11">
        <f>IF(B13="","",B13*'1 現状'!$B$14)</f>
        <v>0</v>
      </c>
      <c r="D13" s="11">
        <f>IF(C13="","",'1 現状'!$B$10+C13-'1 現状'!$B$11)</f>
        <v>0</v>
      </c>
      <c r="E13" s="14">
        <f>IF(D13="","",D13-'1 現状'!$B$19)</f>
        <v>0</v>
      </c>
    </row>
    <row r="14" spans="1:5">
      <c r="A14" s="17" t="s">
        <v>56</v>
      </c>
      <c r="B14" s="12">
        <f>IF('1 現状'!$B$16="","",'1 現状'!$B$16+5)</f>
        <v>0</v>
      </c>
      <c r="C14" s="11">
        <f>IF(B14="","",B14*'1 現状'!$B$14)</f>
        <v>0</v>
      </c>
      <c r="D14" s="11">
        <f>IF(C14="","",'1 現状'!$B$10+C14-'1 現状'!$B$11)</f>
        <v>0</v>
      </c>
      <c r="E14" s="14">
        <f>IF(D14="","",D14-'1 現状'!$B$19)</f>
        <v>0</v>
      </c>
    </row>
    <row r="15" spans="1:5">
      <c r="A15" s="17" t="s">
        <v>57</v>
      </c>
      <c r="B15" s="12">
        <f>IF('1 現状'!$B$16="","",'1 現状'!$B$16+10)</f>
        <v>0</v>
      </c>
      <c r="C15" s="11">
        <f>IF(B15="","",B15*'1 現状'!$B$14)</f>
        <v>0</v>
      </c>
      <c r="D15" s="11">
        <f>IF(C15="","",'1 現状'!$B$10+C15-'1 現状'!$B$11)</f>
        <v>0</v>
      </c>
      <c r="E15" s="14">
        <f>IF(D15="","",D15-'1 現状'!$B$19)</f>
        <v>0</v>
      </c>
    </row>
    <row r="17" spans="1:3">
      <c r="A17" s="8" t="s">
        <v>58</v>
      </c>
      <c r="B17" s="14">
        <f>'1 現状'!$B$14</f>
        <v>0</v>
      </c>
      <c r="C17" s="2" t="s">
        <v>59</v>
      </c>
    </row>
    <row r="19" spans="1:3">
      <c r="A19" s="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1"/>
  <sheetViews>
    <sheetView showGridLines="0" workbookViewId="0"/>
  </sheetViews>
  <sheetFormatPr defaultRowHeight="15"/>
  <cols>
    <col min="1" max="1" width="26.7109375" customWidth="1"/>
    <col min="2" max="7" width="15.7109375" customWidth="1"/>
  </cols>
  <sheetData>
    <row r="1" spans="1:7">
      <c r="A1" s="1" t="s">
        <v>61</v>
      </c>
    </row>
    <row r="2" spans="1:7">
      <c r="A2" s="2" t="s">
        <v>62</v>
      </c>
    </row>
    <row r="4" spans="1:7">
      <c r="A4" s="2" t="s">
        <v>10</v>
      </c>
      <c r="B4" s="6" t="s">
        <v>11</v>
      </c>
      <c r="C4" s="7" t="s">
        <v>12</v>
      </c>
    </row>
    <row r="6" spans="1:7">
      <c r="A6" s="15" t="s">
        <v>63</v>
      </c>
      <c r="B6" s="16" t="s">
        <v>64</v>
      </c>
      <c r="C6" s="16" t="s">
        <v>65</v>
      </c>
      <c r="D6" s="16" t="s">
        <v>66</v>
      </c>
      <c r="E6" s="16" t="s">
        <v>67</v>
      </c>
      <c r="F6" s="16" t="s">
        <v>68</v>
      </c>
      <c r="G6" s="16" t="s">
        <v>69</v>
      </c>
    </row>
    <row r="7" spans="1:7">
      <c r="A7" s="20"/>
      <c r="B7" s="9"/>
      <c r="C7" s="9"/>
      <c r="D7" s="11">
        <f>IF(A7="","",B7*C7)</f>
        <v>0</v>
      </c>
      <c r="E7" s="9"/>
      <c r="F7" s="11">
        <f>IF(A7="","",B7*E7)</f>
        <v>0</v>
      </c>
      <c r="G7" s="13">
        <f>IF(OR(A7="",E7=0,E7=""),"",C7/(E7/30))</f>
        <v>0</v>
      </c>
    </row>
    <row r="8" spans="1:7">
      <c r="A8" s="20"/>
      <c r="B8" s="9"/>
      <c r="C8" s="9"/>
      <c r="D8" s="11">
        <f>IF(A8="","",B8*C8)</f>
        <v>0</v>
      </c>
      <c r="E8" s="9"/>
      <c r="F8" s="11">
        <f>IF(A8="","",B8*E8)</f>
        <v>0</v>
      </c>
      <c r="G8" s="13">
        <f>IF(OR(A8="",E8=0,E8=""),"",C8/(E8/30))</f>
        <v>0</v>
      </c>
    </row>
    <row r="9" spans="1:7">
      <c r="A9" s="20"/>
      <c r="B9" s="9"/>
      <c r="C9" s="9"/>
      <c r="D9" s="11">
        <f>IF(A9="","",B9*C9)</f>
        <v>0</v>
      </c>
      <c r="E9" s="9"/>
      <c r="F9" s="11">
        <f>IF(A9="","",B9*E9)</f>
        <v>0</v>
      </c>
      <c r="G9" s="13">
        <f>IF(OR(A9="",E9=0,E9=""),"",C9/(E9/30))</f>
        <v>0</v>
      </c>
    </row>
    <row r="10" spans="1:7">
      <c r="A10" s="20"/>
      <c r="B10" s="9"/>
      <c r="C10" s="9"/>
      <c r="D10" s="11">
        <f>IF(A10="","",B10*C10)</f>
        <v>0</v>
      </c>
      <c r="E10" s="9"/>
      <c r="F10" s="11">
        <f>IF(A10="","",B10*E10)</f>
        <v>0</v>
      </c>
      <c r="G10" s="13">
        <f>IF(OR(A10="",E10=0,E10=""),"",C10/(E10/30))</f>
        <v>0</v>
      </c>
    </row>
    <row r="11" spans="1:7">
      <c r="A11" s="20"/>
      <c r="B11" s="9"/>
      <c r="C11" s="9"/>
      <c r="D11" s="11">
        <f>IF(A11="","",B11*C11)</f>
        <v>0</v>
      </c>
      <c r="E11" s="9"/>
      <c r="F11" s="11">
        <f>IF(A11="","",B11*E11)</f>
        <v>0</v>
      </c>
      <c r="G11" s="13">
        <f>IF(OR(A11="",E11=0,E11=""),"",C11/(E11/30))</f>
        <v>0</v>
      </c>
    </row>
    <row r="12" spans="1:7">
      <c r="A12" s="20"/>
      <c r="B12" s="9"/>
      <c r="C12" s="9"/>
      <c r="D12" s="11">
        <f>IF(A12="","",B12*C12)</f>
        <v>0</v>
      </c>
      <c r="E12" s="9"/>
      <c r="F12" s="11">
        <f>IF(A12="","",B12*E12)</f>
        <v>0</v>
      </c>
      <c r="G12" s="13">
        <f>IF(OR(A12="",E12=0,E12=""),"",C12/(E12/30))</f>
        <v>0</v>
      </c>
    </row>
    <row r="13" spans="1:7">
      <c r="A13" s="20"/>
      <c r="B13" s="9"/>
      <c r="C13" s="9"/>
      <c r="D13" s="11">
        <f>IF(A13="","",B13*C13)</f>
        <v>0</v>
      </c>
      <c r="E13" s="9"/>
      <c r="F13" s="11">
        <f>IF(A13="","",B13*E13)</f>
        <v>0</v>
      </c>
      <c r="G13" s="13">
        <f>IF(OR(A13="",E13=0,E13=""),"",C13/(E13/30))</f>
        <v>0</v>
      </c>
    </row>
    <row r="14" spans="1:7">
      <c r="A14" s="20"/>
      <c r="B14" s="9"/>
      <c r="C14" s="9"/>
      <c r="D14" s="11">
        <f>IF(A14="","",B14*C14)</f>
        <v>0</v>
      </c>
      <c r="E14" s="9"/>
      <c r="F14" s="11">
        <f>IF(A14="","",B14*E14)</f>
        <v>0</v>
      </c>
      <c r="G14" s="13">
        <f>IF(OR(A14="",E14=0,E14=""),"",C14/(E14/30))</f>
        <v>0</v>
      </c>
    </row>
    <row r="15" spans="1:7">
      <c r="A15" s="20"/>
      <c r="B15" s="9"/>
      <c r="C15" s="9"/>
      <c r="D15" s="11">
        <f>IF(A15="","",B15*C15)</f>
        <v>0</v>
      </c>
      <c r="E15" s="9"/>
      <c r="F15" s="11">
        <f>IF(A15="","",B15*E15)</f>
        <v>0</v>
      </c>
      <c r="G15" s="13">
        <f>IF(OR(A15="",E15=0,E15=""),"",C15/(E15/30))</f>
        <v>0</v>
      </c>
    </row>
    <row r="16" spans="1:7">
      <c r="A16" s="20"/>
      <c r="B16" s="9"/>
      <c r="C16" s="9"/>
      <c r="D16" s="11">
        <f>IF(A16="","",B16*C16)</f>
        <v>0</v>
      </c>
      <c r="E16" s="9"/>
      <c r="F16" s="11">
        <f>IF(A16="","",B16*E16)</f>
        <v>0</v>
      </c>
      <c r="G16" s="13">
        <f>IF(OR(A16="",E16=0,E16=""),"",C16/(E16/30))</f>
        <v>0</v>
      </c>
    </row>
    <row r="17" spans="1:7">
      <c r="A17" s="20"/>
      <c r="B17" s="9"/>
      <c r="C17" s="9"/>
      <c r="D17" s="11">
        <f>IF(A17="","",B17*C17)</f>
        <v>0</v>
      </c>
      <c r="E17" s="9"/>
      <c r="F17" s="11">
        <f>IF(A17="","",B17*E17)</f>
        <v>0</v>
      </c>
      <c r="G17" s="13">
        <f>IF(OR(A17="",E17=0,E17=""),"",C17/(E17/30))</f>
        <v>0</v>
      </c>
    </row>
    <row r="18" spans="1:7">
      <c r="A18" s="20"/>
      <c r="B18" s="9"/>
      <c r="C18" s="9"/>
      <c r="D18" s="11">
        <f>IF(A18="","",B18*C18)</f>
        <v>0</v>
      </c>
      <c r="E18" s="9"/>
      <c r="F18" s="11">
        <f>IF(A18="","",B18*E18)</f>
        <v>0</v>
      </c>
      <c r="G18" s="13">
        <f>IF(OR(A18="",E18=0,E18=""),"",C18/(E18/30))</f>
        <v>0</v>
      </c>
    </row>
    <row r="19" spans="1:7">
      <c r="A19" s="20"/>
      <c r="B19" s="9"/>
      <c r="C19" s="9"/>
      <c r="D19" s="11">
        <f>IF(A19="","",B19*C19)</f>
        <v>0</v>
      </c>
      <c r="E19" s="9"/>
      <c r="F19" s="11">
        <f>IF(A19="","",B19*E19)</f>
        <v>0</v>
      </c>
      <c r="G19" s="13">
        <f>IF(OR(A19="",E19=0,E19=""),"",C19/(E19/30))</f>
        <v>0</v>
      </c>
    </row>
    <row r="20" spans="1:7">
      <c r="A20" s="20"/>
      <c r="B20" s="9"/>
      <c r="C20" s="9"/>
      <c r="D20" s="11">
        <f>IF(A20="","",B20*C20)</f>
        <v>0</v>
      </c>
      <c r="E20" s="9"/>
      <c r="F20" s="11">
        <f>IF(A20="","",B20*E20)</f>
        <v>0</v>
      </c>
      <c r="G20" s="13">
        <f>IF(OR(A20="",E20=0,E20=""),"",C20/(E20/30))</f>
        <v>0</v>
      </c>
    </row>
    <row r="21" spans="1:7">
      <c r="A21" s="20"/>
      <c r="B21" s="9"/>
      <c r="C21" s="9"/>
      <c r="D21" s="11">
        <f>IF(A21="","",B21*C21)</f>
        <v>0</v>
      </c>
      <c r="E21" s="9"/>
      <c r="F21" s="11">
        <f>IF(A21="","",B21*E21)</f>
        <v>0</v>
      </c>
      <c r="G21" s="13">
        <f>IF(OR(A21="",E21=0,E21=""),"",C21/(E21/30))</f>
        <v>0</v>
      </c>
    </row>
    <row r="22" spans="1:7">
      <c r="A22" s="20"/>
      <c r="B22" s="9"/>
      <c r="C22" s="9"/>
      <c r="D22" s="11">
        <f>IF(A22="","",B22*C22)</f>
        <v>0</v>
      </c>
      <c r="E22" s="9"/>
      <c r="F22" s="11">
        <f>IF(A22="","",B22*E22)</f>
        <v>0</v>
      </c>
      <c r="G22" s="13">
        <f>IF(OR(A22="",E22=0,E22=""),"",C22/(E22/30))</f>
        <v>0</v>
      </c>
    </row>
    <row r="23" spans="1:7">
      <c r="A23" s="20"/>
      <c r="B23" s="9"/>
      <c r="C23" s="9"/>
      <c r="D23" s="11">
        <f>IF(A23="","",B23*C23)</f>
        <v>0</v>
      </c>
      <c r="E23" s="9"/>
      <c r="F23" s="11">
        <f>IF(A23="","",B23*E23)</f>
        <v>0</v>
      </c>
      <c r="G23" s="13">
        <f>IF(OR(A23="",E23=0,E23=""),"",C23/(E23/30))</f>
        <v>0</v>
      </c>
    </row>
    <row r="24" spans="1:7">
      <c r="A24" s="20"/>
      <c r="B24" s="9"/>
      <c r="C24" s="9"/>
      <c r="D24" s="11">
        <f>IF(A24="","",B24*C24)</f>
        <v>0</v>
      </c>
      <c r="E24" s="9"/>
      <c r="F24" s="11">
        <f>IF(A24="","",B24*E24)</f>
        <v>0</v>
      </c>
      <c r="G24" s="13">
        <f>IF(OR(A24="",E24=0,E24=""),"",C24/(E24/30))</f>
        <v>0</v>
      </c>
    </row>
    <row r="25" spans="1:7">
      <c r="A25" s="20"/>
      <c r="B25" s="9"/>
      <c r="C25" s="9"/>
      <c r="D25" s="11">
        <f>IF(A25="","",B25*C25)</f>
        <v>0</v>
      </c>
      <c r="E25" s="9"/>
      <c r="F25" s="11">
        <f>IF(A25="","",B25*E25)</f>
        <v>0</v>
      </c>
      <c r="G25" s="13">
        <f>IF(OR(A25="",E25=0,E25=""),"",C25/(E25/30))</f>
        <v>0</v>
      </c>
    </row>
    <row r="26" spans="1:7">
      <c r="A26" s="20"/>
      <c r="B26" s="9"/>
      <c r="C26" s="9"/>
      <c r="D26" s="11">
        <f>IF(A26="","",B26*C26)</f>
        <v>0</v>
      </c>
      <c r="E26" s="9"/>
      <c r="F26" s="11">
        <f>IF(A26="","",B26*E26)</f>
        <v>0</v>
      </c>
      <c r="G26" s="13">
        <f>IF(OR(A26="",E26=0,E26=""),"",C26/(E26/30))</f>
        <v>0</v>
      </c>
    </row>
    <row r="27" spans="1:7">
      <c r="A27" s="20"/>
      <c r="B27" s="9"/>
      <c r="C27" s="9"/>
      <c r="D27" s="11">
        <f>IF(A27="","",B27*C27)</f>
        <v>0</v>
      </c>
      <c r="E27" s="9"/>
      <c r="F27" s="11">
        <f>IF(A27="","",B27*E27)</f>
        <v>0</v>
      </c>
      <c r="G27" s="13">
        <f>IF(OR(A27="",E27=0,E27=""),"",C27/(E27/30))</f>
        <v>0</v>
      </c>
    </row>
    <row r="28" spans="1:7">
      <c r="A28" s="20"/>
      <c r="B28" s="9"/>
      <c r="C28" s="9"/>
      <c r="D28" s="11">
        <f>IF(A28="","",B28*C28)</f>
        <v>0</v>
      </c>
      <c r="E28" s="9"/>
      <c r="F28" s="11">
        <f>IF(A28="","",B28*E28)</f>
        <v>0</v>
      </c>
      <c r="G28" s="13">
        <f>IF(OR(A28="",E28=0,E28=""),"",C28/(E28/30))</f>
        <v>0</v>
      </c>
    </row>
    <row r="29" spans="1:7">
      <c r="A29" s="20"/>
      <c r="B29" s="9"/>
      <c r="C29" s="9"/>
      <c r="D29" s="11">
        <f>IF(A29="","",B29*C29)</f>
        <v>0</v>
      </c>
      <c r="E29" s="9"/>
      <c r="F29" s="11">
        <f>IF(A29="","",B29*E29)</f>
        <v>0</v>
      </c>
      <c r="G29" s="13">
        <f>IF(OR(A29="",E29=0,E29=""),"",C29/(E29/30))</f>
        <v>0</v>
      </c>
    </row>
    <row r="30" spans="1:7">
      <c r="A30" s="20"/>
      <c r="B30" s="9"/>
      <c r="C30" s="9"/>
      <c r="D30" s="11">
        <f>IF(A30="","",B30*C30)</f>
        <v>0</v>
      </c>
      <c r="E30" s="9"/>
      <c r="F30" s="11">
        <f>IF(A30="","",B30*E30)</f>
        <v>0</v>
      </c>
      <c r="G30" s="13">
        <f>IF(OR(A30="",E30=0,E30=""),"",C30/(E30/30))</f>
        <v>0</v>
      </c>
    </row>
    <row r="31" spans="1:7">
      <c r="A31" s="20"/>
      <c r="B31" s="9"/>
      <c r="C31" s="9"/>
      <c r="D31" s="11">
        <f>IF(A31="","",B31*C31)</f>
        <v>0</v>
      </c>
      <c r="E31" s="9"/>
      <c r="F31" s="11">
        <f>IF(A31="","",B31*E31)</f>
        <v>0</v>
      </c>
      <c r="G31" s="13">
        <f>IF(OR(A31="",E31=0,E31=""),"",C31/(E31/30))</f>
        <v>0</v>
      </c>
    </row>
    <row r="32" spans="1:7">
      <c r="A32" s="20"/>
      <c r="B32" s="9"/>
      <c r="C32" s="9"/>
      <c r="D32" s="11">
        <f>IF(A32="","",B32*C32)</f>
        <v>0</v>
      </c>
      <c r="E32" s="9"/>
      <c r="F32" s="11">
        <f>IF(A32="","",B32*E32)</f>
        <v>0</v>
      </c>
      <c r="G32" s="13">
        <f>IF(OR(A32="",E32=0,E32=""),"",C32/(E32/30))</f>
        <v>0</v>
      </c>
    </row>
    <row r="33" spans="1:7">
      <c r="A33" s="20"/>
      <c r="B33" s="9"/>
      <c r="C33" s="9"/>
      <c r="D33" s="11">
        <f>IF(A33="","",B33*C33)</f>
        <v>0</v>
      </c>
      <c r="E33" s="9"/>
      <c r="F33" s="11">
        <f>IF(A33="","",B33*E33)</f>
        <v>0</v>
      </c>
      <c r="G33" s="13">
        <f>IF(OR(A33="",E33=0,E33=""),"",C33/(E33/30))</f>
        <v>0</v>
      </c>
    </row>
    <row r="34" spans="1:7">
      <c r="A34" s="20"/>
      <c r="B34" s="9"/>
      <c r="C34" s="9"/>
      <c r="D34" s="11">
        <f>IF(A34="","",B34*C34)</f>
        <v>0</v>
      </c>
      <c r="E34" s="9"/>
      <c r="F34" s="11">
        <f>IF(A34="","",B34*E34)</f>
        <v>0</v>
      </c>
      <c r="G34" s="13">
        <f>IF(OR(A34="",E34=0,E34=""),"",C34/(E34/30))</f>
        <v>0</v>
      </c>
    </row>
    <row r="35" spans="1:7">
      <c r="A35" s="20"/>
      <c r="B35" s="9"/>
      <c r="C35" s="9"/>
      <c r="D35" s="11">
        <f>IF(A35="","",B35*C35)</f>
        <v>0</v>
      </c>
      <c r="E35" s="9"/>
      <c r="F35" s="11">
        <f>IF(A35="","",B35*E35)</f>
        <v>0</v>
      </c>
      <c r="G35" s="13">
        <f>IF(OR(A35="",E35=0,E35=""),"",C35/(E35/30))</f>
        <v>0</v>
      </c>
    </row>
    <row r="36" spans="1:7">
      <c r="A36" s="20"/>
      <c r="B36" s="9"/>
      <c r="C36" s="9"/>
      <c r="D36" s="11">
        <f>IF(A36="","",B36*C36)</f>
        <v>0</v>
      </c>
      <c r="E36" s="9"/>
      <c r="F36" s="11">
        <f>IF(A36="","",B36*E36)</f>
        <v>0</v>
      </c>
      <c r="G36" s="13">
        <f>IF(OR(A36="",E36=0,E36=""),"",C36/(E36/30))</f>
        <v>0</v>
      </c>
    </row>
    <row r="37" spans="1:7">
      <c r="A37" s="20"/>
      <c r="B37" s="9"/>
      <c r="C37" s="9"/>
      <c r="D37" s="11">
        <f>IF(A37="","",B37*C37)</f>
        <v>0</v>
      </c>
      <c r="E37" s="9"/>
      <c r="F37" s="11">
        <f>IF(A37="","",B37*E37)</f>
        <v>0</v>
      </c>
      <c r="G37" s="13">
        <f>IF(OR(A37="",E37=0,E37=""),"",C37/(E37/30))</f>
        <v>0</v>
      </c>
    </row>
    <row r="38" spans="1:7">
      <c r="A38" s="20"/>
      <c r="B38" s="9"/>
      <c r="C38" s="9"/>
      <c r="D38" s="11">
        <f>IF(A38="","",B38*C38)</f>
        <v>0</v>
      </c>
      <c r="E38" s="9"/>
      <c r="F38" s="11">
        <f>IF(A38="","",B38*E38)</f>
        <v>0</v>
      </c>
      <c r="G38" s="13">
        <f>IF(OR(A38="",E38=0,E38=""),"",C38/(E38/30))</f>
        <v>0</v>
      </c>
    </row>
    <row r="39" spans="1:7">
      <c r="A39" s="20"/>
      <c r="B39" s="9"/>
      <c r="C39" s="9"/>
      <c r="D39" s="11">
        <f>IF(A39="","",B39*C39)</f>
        <v>0</v>
      </c>
      <c r="E39" s="9"/>
      <c r="F39" s="11">
        <f>IF(A39="","",B39*E39)</f>
        <v>0</v>
      </c>
      <c r="G39" s="13">
        <f>IF(OR(A39="",E39=0,E39=""),"",C39/(E39/30))</f>
        <v>0</v>
      </c>
    </row>
    <row r="40" spans="1:7">
      <c r="A40" s="20"/>
      <c r="B40" s="9"/>
      <c r="C40" s="9"/>
      <c r="D40" s="11">
        <f>IF(A40="","",B40*C40)</f>
        <v>0</v>
      </c>
      <c r="E40" s="9"/>
      <c r="F40" s="11">
        <f>IF(A40="","",B40*E40)</f>
        <v>0</v>
      </c>
      <c r="G40" s="13">
        <f>IF(OR(A40="",E40=0,E40=""),"",C40/(E40/30))</f>
        <v>0</v>
      </c>
    </row>
    <row r="41" spans="1:7">
      <c r="A41" s="20"/>
      <c r="B41" s="9"/>
      <c r="C41" s="9"/>
      <c r="D41" s="11">
        <f>IF(A41="","",B41*C41)</f>
        <v>0</v>
      </c>
      <c r="E41" s="9"/>
      <c r="F41" s="11">
        <f>IF(A41="","",B41*E41)</f>
        <v>0</v>
      </c>
      <c r="G41" s="13">
        <f>IF(OR(A41="",E41=0,E41=""),"",C41/(E41/30))</f>
        <v>0</v>
      </c>
    </row>
    <row r="42" spans="1:7">
      <c r="A42" s="20"/>
      <c r="B42" s="9"/>
      <c r="C42" s="9"/>
      <c r="D42" s="11">
        <f>IF(A42="","",B42*C42)</f>
        <v>0</v>
      </c>
      <c r="E42" s="9"/>
      <c r="F42" s="11">
        <f>IF(A42="","",B42*E42)</f>
        <v>0</v>
      </c>
      <c r="G42" s="13">
        <f>IF(OR(A42="",E42=0,E42=""),"",C42/(E42/30))</f>
        <v>0</v>
      </c>
    </row>
    <row r="43" spans="1:7">
      <c r="A43" s="20"/>
      <c r="B43" s="9"/>
      <c r="C43" s="9"/>
      <c r="D43" s="11">
        <f>IF(A43="","",B43*C43)</f>
        <v>0</v>
      </c>
      <c r="E43" s="9"/>
      <c r="F43" s="11">
        <f>IF(A43="","",B43*E43)</f>
        <v>0</v>
      </c>
      <c r="G43" s="13">
        <f>IF(OR(A43="",E43=0,E43=""),"",C43/(E43/30))</f>
        <v>0</v>
      </c>
    </row>
    <row r="44" spans="1:7">
      <c r="A44" s="20"/>
      <c r="B44" s="9"/>
      <c r="C44" s="9"/>
      <c r="D44" s="11">
        <f>IF(A44="","",B44*C44)</f>
        <v>0</v>
      </c>
      <c r="E44" s="9"/>
      <c r="F44" s="11">
        <f>IF(A44="","",B44*E44)</f>
        <v>0</v>
      </c>
      <c r="G44" s="13">
        <f>IF(OR(A44="",E44=0,E44=""),"",C44/(E44/30))</f>
        <v>0</v>
      </c>
    </row>
    <row r="45" spans="1:7">
      <c r="A45" s="20"/>
      <c r="B45" s="9"/>
      <c r="C45" s="9"/>
      <c r="D45" s="11">
        <f>IF(A45="","",B45*C45)</f>
        <v>0</v>
      </c>
      <c r="E45" s="9"/>
      <c r="F45" s="11">
        <f>IF(A45="","",B45*E45)</f>
        <v>0</v>
      </c>
      <c r="G45" s="13">
        <f>IF(OR(A45="",E45=0,E45=""),"",C45/(E45/30))</f>
        <v>0</v>
      </c>
    </row>
    <row r="46" spans="1:7">
      <c r="A46" s="20"/>
      <c r="B46" s="9"/>
      <c r="C46" s="9"/>
      <c r="D46" s="11">
        <f>IF(A46="","",B46*C46)</f>
        <v>0</v>
      </c>
      <c r="E46" s="9"/>
      <c r="F46" s="11">
        <f>IF(A46="","",B46*E46)</f>
        <v>0</v>
      </c>
      <c r="G46" s="13">
        <f>IF(OR(A46="",E46=0,E46=""),"",C46/(E46/30))</f>
        <v>0</v>
      </c>
    </row>
    <row r="47" spans="1:7">
      <c r="A47" s="20"/>
      <c r="B47" s="9"/>
      <c r="C47" s="9"/>
      <c r="D47" s="11">
        <f>IF(A47="","",B47*C47)</f>
        <v>0</v>
      </c>
      <c r="E47" s="9"/>
      <c r="F47" s="11">
        <f>IF(A47="","",B47*E47)</f>
        <v>0</v>
      </c>
      <c r="G47" s="13">
        <f>IF(OR(A47="",E47=0,E47=""),"",C47/(E47/30))</f>
        <v>0</v>
      </c>
    </row>
    <row r="48" spans="1:7">
      <c r="A48" s="20"/>
      <c r="B48" s="9"/>
      <c r="C48" s="9"/>
      <c r="D48" s="11">
        <f>IF(A48="","",B48*C48)</f>
        <v>0</v>
      </c>
      <c r="E48" s="9"/>
      <c r="F48" s="11">
        <f>IF(A48="","",B48*E48)</f>
        <v>0</v>
      </c>
      <c r="G48" s="13">
        <f>IF(OR(A48="",E48=0,E48=""),"",C48/(E48/30))</f>
        <v>0</v>
      </c>
    </row>
    <row r="49" spans="1:7">
      <c r="A49" s="20"/>
      <c r="B49" s="9"/>
      <c r="C49" s="9"/>
      <c r="D49" s="11">
        <f>IF(A49="","",B49*C49)</f>
        <v>0</v>
      </c>
      <c r="E49" s="9"/>
      <c r="F49" s="11">
        <f>IF(A49="","",B49*E49)</f>
        <v>0</v>
      </c>
      <c r="G49" s="13">
        <f>IF(OR(A49="",E49=0,E49=""),"",C49/(E49/30))</f>
        <v>0</v>
      </c>
    </row>
    <row r="50" spans="1:7">
      <c r="A50" s="20"/>
      <c r="B50" s="9"/>
      <c r="C50" s="9"/>
      <c r="D50" s="11">
        <f>IF(A50="","",B50*C50)</f>
        <v>0</v>
      </c>
      <c r="E50" s="9"/>
      <c r="F50" s="11">
        <f>IF(A50="","",B50*E50)</f>
        <v>0</v>
      </c>
      <c r="G50" s="13">
        <f>IF(OR(A50="",E50=0,E50=""),"",C50/(E50/30))</f>
        <v>0</v>
      </c>
    </row>
    <row r="51" spans="1:7">
      <c r="A51" s="20"/>
      <c r="B51" s="9"/>
      <c r="C51" s="9"/>
      <c r="D51" s="11">
        <f>IF(A51="","",B51*C51)</f>
        <v>0</v>
      </c>
      <c r="E51" s="9"/>
      <c r="F51" s="11">
        <f>IF(A51="","",B51*E51)</f>
        <v>0</v>
      </c>
      <c r="G51" s="13">
        <f>IF(OR(A51="",E51=0,E51=""),"",C51/(E51/30))</f>
        <v>0</v>
      </c>
    </row>
    <row r="52" spans="1:7">
      <c r="A52" s="20"/>
      <c r="B52" s="9"/>
      <c r="C52" s="9"/>
      <c r="D52" s="11">
        <f>IF(A52="","",B52*C52)</f>
        <v>0</v>
      </c>
      <c r="E52" s="9"/>
      <c r="F52" s="11">
        <f>IF(A52="","",B52*E52)</f>
        <v>0</v>
      </c>
      <c r="G52" s="13">
        <f>IF(OR(A52="",E52=0,E52=""),"",C52/(E52/30))</f>
        <v>0</v>
      </c>
    </row>
    <row r="53" spans="1:7">
      <c r="A53" s="20"/>
      <c r="B53" s="9"/>
      <c r="C53" s="9"/>
      <c r="D53" s="11">
        <f>IF(A53="","",B53*C53)</f>
        <v>0</v>
      </c>
      <c r="E53" s="9"/>
      <c r="F53" s="11">
        <f>IF(A53="","",B53*E53)</f>
        <v>0</v>
      </c>
      <c r="G53" s="13">
        <f>IF(OR(A53="",E53=0,E53=""),"",C53/(E53/30))</f>
        <v>0</v>
      </c>
    </row>
    <row r="54" spans="1:7">
      <c r="A54" s="20"/>
      <c r="B54" s="9"/>
      <c r="C54" s="9"/>
      <c r="D54" s="11">
        <f>IF(A54="","",B54*C54)</f>
        <v>0</v>
      </c>
      <c r="E54" s="9"/>
      <c r="F54" s="11">
        <f>IF(A54="","",B54*E54)</f>
        <v>0</v>
      </c>
      <c r="G54" s="13">
        <f>IF(OR(A54="",E54=0,E54=""),"",C54/(E54/30))</f>
        <v>0</v>
      </c>
    </row>
    <row r="55" spans="1:7">
      <c r="A55" s="20"/>
      <c r="B55" s="9"/>
      <c r="C55" s="9"/>
      <c r="D55" s="11">
        <f>IF(A55="","",B55*C55)</f>
        <v>0</v>
      </c>
      <c r="E55" s="9"/>
      <c r="F55" s="11">
        <f>IF(A55="","",B55*E55)</f>
        <v>0</v>
      </c>
      <c r="G55" s="13">
        <f>IF(OR(A55="",E55=0,E55=""),"",C55/(E55/30))</f>
        <v>0</v>
      </c>
    </row>
    <row r="56" spans="1:7">
      <c r="A56" s="20"/>
      <c r="B56" s="9"/>
      <c r="C56" s="9"/>
      <c r="D56" s="11">
        <f>IF(A56="","",B56*C56)</f>
        <v>0</v>
      </c>
      <c r="E56" s="9"/>
      <c r="F56" s="11">
        <f>IF(A56="","",B56*E56)</f>
        <v>0</v>
      </c>
      <c r="G56" s="13">
        <f>IF(OR(A56="",E56=0,E56=""),"",C56/(E56/30))</f>
        <v>0</v>
      </c>
    </row>
    <row r="57" spans="1:7">
      <c r="A57" s="20"/>
      <c r="B57" s="9"/>
      <c r="C57" s="9"/>
      <c r="D57" s="11">
        <f>IF(A57="","",B57*C57)</f>
        <v>0</v>
      </c>
      <c r="E57" s="9"/>
      <c r="F57" s="11">
        <f>IF(A57="","",B57*E57)</f>
        <v>0</v>
      </c>
      <c r="G57" s="13">
        <f>IF(OR(A57="",E57=0,E57=""),"",C57/(E57/30))</f>
        <v>0</v>
      </c>
    </row>
    <row r="58" spans="1:7">
      <c r="A58" s="20"/>
      <c r="B58" s="9"/>
      <c r="C58" s="9"/>
      <c r="D58" s="11">
        <f>IF(A58="","",B58*C58)</f>
        <v>0</v>
      </c>
      <c r="E58" s="9"/>
      <c r="F58" s="11">
        <f>IF(A58="","",B58*E58)</f>
        <v>0</v>
      </c>
      <c r="G58" s="13">
        <f>IF(OR(A58="",E58=0,E58=""),"",C58/(E58/30))</f>
        <v>0</v>
      </c>
    </row>
    <row r="59" spans="1:7">
      <c r="A59" s="20"/>
      <c r="B59" s="9"/>
      <c r="C59" s="9"/>
      <c r="D59" s="11">
        <f>IF(A59="","",B59*C59)</f>
        <v>0</v>
      </c>
      <c r="E59" s="9"/>
      <c r="F59" s="11">
        <f>IF(A59="","",B59*E59)</f>
        <v>0</v>
      </c>
      <c r="G59" s="13">
        <f>IF(OR(A59="",E59=0,E59=""),"",C59/(E59/30))</f>
        <v>0</v>
      </c>
    </row>
    <row r="60" spans="1:7">
      <c r="A60" s="20"/>
      <c r="B60" s="9"/>
      <c r="C60" s="9"/>
      <c r="D60" s="11">
        <f>IF(A60="","",B60*C60)</f>
        <v>0</v>
      </c>
      <c r="E60" s="9"/>
      <c r="F60" s="11">
        <f>IF(A60="","",B60*E60)</f>
        <v>0</v>
      </c>
      <c r="G60" s="13">
        <f>IF(OR(A60="",E60=0,E60=""),"",C60/(E60/30))</f>
        <v>0</v>
      </c>
    </row>
    <row r="61" spans="1:7">
      <c r="A61" s="20"/>
      <c r="B61" s="9"/>
      <c r="C61" s="9"/>
      <c r="D61" s="11">
        <f>IF(A61="","",B61*C61)</f>
        <v>0</v>
      </c>
      <c r="E61" s="9"/>
      <c r="F61" s="11">
        <f>IF(A61="","",B61*E61)</f>
        <v>0</v>
      </c>
      <c r="G61" s="13">
        <f>IF(OR(A61="",E61=0,E61=""),"",C61/(E61/30))</f>
        <v>0</v>
      </c>
    </row>
    <row r="62" spans="1:7">
      <c r="A62" s="20"/>
      <c r="B62" s="9"/>
      <c r="C62" s="9"/>
      <c r="D62" s="11">
        <f>IF(A62="","",B62*C62)</f>
        <v>0</v>
      </c>
      <c r="E62" s="9"/>
      <c r="F62" s="11">
        <f>IF(A62="","",B62*E62)</f>
        <v>0</v>
      </c>
      <c r="G62" s="13">
        <f>IF(OR(A62="",E62=0,E62=""),"",C62/(E62/30))</f>
        <v>0</v>
      </c>
    </row>
    <row r="63" spans="1:7">
      <c r="A63" s="20"/>
      <c r="B63" s="9"/>
      <c r="C63" s="9"/>
      <c r="D63" s="11">
        <f>IF(A63="","",B63*C63)</f>
        <v>0</v>
      </c>
      <c r="E63" s="9"/>
      <c r="F63" s="11">
        <f>IF(A63="","",B63*E63)</f>
        <v>0</v>
      </c>
      <c r="G63" s="13">
        <f>IF(OR(A63="",E63=0,E63=""),"",C63/(E63/30))</f>
        <v>0</v>
      </c>
    </row>
    <row r="64" spans="1:7">
      <c r="A64" s="20"/>
      <c r="B64" s="9"/>
      <c r="C64" s="9"/>
      <c r="D64" s="11">
        <f>IF(A64="","",B64*C64)</f>
        <v>0</v>
      </c>
      <c r="E64" s="9"/>
      <c r="F64" s="11">
        <f>IF(A64="","",B64*E64)</f>
        <v>0</v>
      </c>
      <c r="G64" s="13">
        <f>IF(OR(A64="",E64=0,E64=""),"",C64/(E64/30))</f>
        <v>0</v>
      </c>
    </row>
    <row r="65" spans="1:7">
      <c r="A65" s="20"/>
      <c r="B65" s="9"/>
      <c r="C65" s="9"/>
      <c r="D65" s="11">
        <f>IF(A65="","",B65*C65)</f>
        <v>0</v>
      </c>
      <c r="E65" s="9"/>
      <c r="F65" s="11">
        <f>IF(A65="","",B65*E65)</f>
        <v>0</v>
      </c>
      <c r="G65" s="13">
        <f>IF(OR(A65="",E65=0,E65=""),"",C65/(E65/30))</f>
        <v>0</v>
      </c>
    </row>
    <row r="66" spans="1:7">
      <c r="A66" s="20"/>
      <c r="B66" s="9"/>
      <c r="C66" s="9"/>
      <c r="D66" s="11">
        <f>IF(A66="","",B66*C66)</f>
        <v>0</v>
      </c>
      <c r="E66" s="9"/>
      <c r="F66" s="11">
        <f>IF(A66="","",B66*E66)</f>
        <v>0</v>
      </c>
      <c r="G66" s="13">
        <f>IF(OR(A66="",E66=0,E66=""),"",C66/(E66/30))</f>
        <v>0</v>
      </c>
    </row>
    <row r="67" spans="1:7">
      <c r="A67" s="18" t="s">
        <v>70</v>
      </c>
      <c r="D67" s="19">
        <f>SUM(D7:D66)</f>
        <v>0</v>
      </c>
      <c r="F67" s="19">
        <f>SUM(F7:F66)</f>
        <v>0</v>
      </c>
    </row>
    <row r="69" spans="1:7">
      <c r="A69" s="2" t="s">
        <v>71</v>
      </c>
    </row>
    <row r="71" spans="1:7">
      <c r="A71" s="2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C11"/>
  <sheetViews>
    <sheetView showGridLines="0" workbookViewId="0"/>
  </sheetViews>
  <sheetFormatPr defaultRowHeight="15"/>
  <cols>
    <col min="1" max="1" width="4.7109375" customWidth="1"/>
    <col min="2" max="2" width="24.7109375" customWidth="1"/>
    <col min="3" max="3" width="66.7109375" customWidth="1"/>
  </cols>
  <sheetData>
    <row r="2" spans="1:3">
      <c r="B2" s="1" t="s">
        <v>73</v>
      </c>
    </row>
    <row r="5" spans="1:3" ht="46" customHeight="1">
      <c r="A5" s="3">
        <v>1</v>
      </c>
      <c r="B5" s="4" t="s">
        <v>36</v>
      </c>
      <c r="C5" s="5" t="s">
        <v>74</v>
      </c>
    </row>
    <row r="6" spans="1:3" ht="46" customHeight="1">
      <c r="A6" s="3">
        <v>2</v>
      </c>
      <c r="B6" s="4" t="s">
        <v>34</v>
      </c>
      <c r="C6" s="5" t="s">
        <v>75</v>
      </c>
    </row>
    <row r="7" spans="1:3" ht="46" customHeight="1">
      <c r="A7" s="3">
        <v>3</v>
      </c>
      <c r="B7" s="4" t="s">
        <v>38</v>
      </c>
      <c r="C7" s="5" t="s">
        <v>76</v>
      </c>
    </row>
    <row r="8" spans="1:3" ht="46" customHeight="1">
      <c r="A8" s="3">
        <v>4</v>
      </c>
      <c r="B8" s="4" t="s">
        <v>77</v>
      </c>
      <c r="C8" s="5" t="s">
        <v>78</v>
      </c>
    </row>
    <row r="9" spans="1:3" ht="46" customHeight="1">
      <c r="A9" s="3">
        <v>5</v>
      </c>
      <c r="B9" s="4" t="s">
        <v>42</v>
      </c>
      <c r="C9" s="5" t="s">
        <v>79</v>
      </c>
    </row>
    <row r="10" spans="1:3" ht="46" customHeight="1">
      <c r="A10" s="3">
        <v>6</v>
      </c>
      <c r="B10" s="4" t="s">
        <v>58</v>
      </c>
      <c r="C10" s="5" t="s">
        <v>80</v>
      </c>
    </row>
    <row r="11" spans="1:3" ht="46" customHeight="1">
      <c r="A11" s="3">
        <v>7</v>
      </c>
      <c r="B11" s="4" t="s">
        <v>81</v>
      </c>
      <c r="C11" s="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はじめに</vt:lpstr>
      <vt:lpstr>1 現状</vt:lpstr>
      <vt:lpstr>2 日数を変えたら</vt:lpstr>
      <vt:lpstr>3 品目別の在庫</vt:lpstr>
      <vt:lpstr>用語と計算式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2026-09-14T08:46:28Z</dcterms:created>
  <dcterms:modified xsi:type="dcterms:W3CDTF">2026-09-14T08:46:28Z</dcterms:modified>
</cp:coreProperties>
</file>