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希薄化シミュレーション" sheetId="2" r:id="rId2"/>
    <sheet name="計算式と用語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<sst xmlns="http://schemas.openxmlformats.org/spreadsheetml/2006/main" count="74" uniqueCount="68">
  <si>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希薄化シミュレーション</t>
  </si>
  <si>
    <t>Creww Finance Media</t>
  </si>
  <si>
    <t>ラウンドを重ねると、自分の持分がどこまで下がるか。比率を手で打たず、株数と単価から出します。ラウンドは3回まで置けます。</t>
  </si>
  <si>
    <t>使い方</t>
  </si>
  <si>
    <t>1</t>
  </si>
  <si>
    <t>いまの株主と株数を入れる</t>
  </si>
  <si>
    <t>シート「希薄化シミュレーション」の上段に、株主名と株数を入れます。未行使の新株予約権も1行として入れてください。</t>
  </si>
  <si>
    <t>2</t>
  </si>
  <si>
    <t>ラウンドの条件を入れる</t>
  </si>
  <si>
    <t>ラウンドごとに「1株あたり金額」と「調達額」を入れます。発行株数と評価額は自動で出ます。</t>
  </si>
  <si>
    <t>3</t>
  </si>
  <si>
    <t>比率の動きを見る</t>
  </si>
  <si>
    <t>各ラウンドの後の比率が、株主ごとに並びます。ラウンド1だけ、2まで、3までの3通りを同時に見られます。</t>
  </si>
  <si>
    <t>色の見方</t>
  </si>
  <si>
    <t>水色＝入力</t>
  </si>
  <si>
    <t>グレー＝自動計算</t>
  </si>
  <si>
    <t>入っている数字は記入例です</t>
  </si>
  <si>
    <t>実在の会社のものではありません。ラウンドの評価額は見込みにすぎないため、複数の前提で置き換えて比べてください。</t>
  </si>
  <si>
    <t>株主</t>
  </si>
  <si>
    <t>いまの株数</t>
  </si>
  <si>
    <t>ラウンド1で
引き受ける株数</t>
  </si>
  <si>
    <t>ラウンド2で
引き受ける株数</t>
  </si>
  <si>
    <t>ラウンド3で
引き受ける株数</t>
  </si>
  <si>
    <t>いまの比率</t>
  </si>
  <si>
    <t>R1後</t>
  </si>
  <si>
    <t>R2後</t>
  </si>
  <si>
    <t>R3後</t>
  </si>
  <si>
    <t>代表</t>
  </si>
  <si>
    <t>共同創業者</t>
  </si>
  <si>
    <t>初期メンバー</t>
  </si>
  <si>
    <t>ストックオプション枠（未行使）</t>
  </si>
  <si>
    <t>シード投資家</t>
  </si>
  <si>
    <t>シリーズA投資家</t>
  </si>
  <si>
    <t>シリーズB投資家</t>
  </si>
  <si>
    <t>株数の合計（各ラウンドの後）</t>
  </si>
  <si>
    <t>ラウンドの条件</t>
  </si>
  <si>
    <t>項目</t>
  </si>
  <si>
    <t>ラウンド1</t>
  </si>
  <si>
    <t>ラウンド2</t>
  </si>
  <si>
    <t>ラウンド3</t>
  </si>
  <si>
    <t>1株あたり金額（円）</t>
  </si>
  <si>
    <t>調達額（円）</t>
  </si>
  <si>
    <t>ポストマネー評価額（円）</t>
  </si>
  <si>
    <t>プレマネー評価額（円）</t>
  </si>
  <si>
    <t>比率はすべて、未行使の新株予約権を含めた完全希薄化後で計算しています。ラウンドの評価額は見込みにすぎないため、強気・中立・弱気の3通りで置き換えて、自分の持分がどこまで下がりうるかを見てください。</t>
  </si>
  <si>
    <t>計算式と用語</t>
  </si>
  <si>
    <t>計算のしかた</t>
  </si>
  <si>
    <t>持株比率</t>
  </si>
  <si>
    <t>その株主の株数 ÷ その時点の株数の合計</t>
  </si>
  <si>
    <t>発行株数</t>
  </si>
  <si>
    <t>調達額 ÷ 1株あたり金額</t>
  </si>
  <si>
    <t>ポストマネー</t>
  </si>
  <si>
    <t>1株あたり金額 × 発行後の株数の合計</t>
  </si>
  <si>
    <t>プレマネー</t>
  </si>
  <si>
    <t>ポストマネー − その回の調達額</t>
  </si>
  <si>
    <t>希薄化率</t>
  </si>
  <si>
    <t>1 −（調達後の比率 ÷ 調達前の比率）</t>
  </si>
  <si>
    <t>用語</t>
  </si>
  <si>
    <t>希薄化</t>
  </si>
  <si>
    <t>新しく株式が発行されて、自分の持株比率が下がること。株数は減らない。</t>
  </si>
  <si>
    <t>完全希薄化後</t>
  </si>
  <si>
    <t>未行使の新株予約権をすべて足した株数。投資家との会話はこちらが基準。</t>
  </si>
  <si>
    <t>その回の出資を受け取る前の、会社全体の評価額。</t>
  </si>
  <si>
    <t>その回の出資を受け取った後の、会社全体の評価額。</t>
  </si>
  <si>
    <t>ラウンド</t>
  </si>
  <si>
    <t>1回の資金調達。シード、シリーズA、シリーズBのように呼ぶ。</t>
  </si>
  <si>
    <t>比率が下がること自体は問題ではない</t>
  </si>
  <si>
    <t>調達のたびに比率は下がりますが、会社の価値が上がっていれば、持分の金額としての価値は増えることがあります。比率だけを見て判断しないでください。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</si>
</sst>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10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sz val="11"/>
      <color rgb="FF1F2A3A"/>
      <name val="Calibri"/>
      <family val="2"/>
      <scheme val="minor"/>
    </font>
    <font>
      <b/>
      <sz val="12"/>
      <color rgb="FFA2379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7A879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2379C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left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65" fontId="8" fillId="4" borderId="1" xfId="0" applyNumberFormat="1" applyFont="1" applyFill="1" applyBorder="1"/>
    <xf numFmtId="0" fontId="9" fillId="6" borderId="1" xfId="0" applyFont="1" applyFill="1" applyBorder="1"/>
    <xf numFmtId="164" fontId="9" fillId="6" borderId="1" xfId="0" applyNumberFormat="1" applyFont="1" applyFill="1" applyBorder="1"/>
    <xf numFmtId="164" fontId="8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showGridLines="0" tabSelected="1" workbookViewId="0"/>
  </sheetViews>
  <sheetFormatPr defaultRowHeight="15"/>
  <cols>
    <col min="1" max="1" width="4.7109375" customWidth="1"/>
    <col min="2" max="2" width="44.7109375" customWidth="1"/>
    <col min="3" max="3" width="62.7109375" customWidth="1"/>
  </cols>
  <sheetData>
    <row r="2" spans="1:3">
      <c r="B2" s="1" t="s">
        <v>0</v>
      </c>
    </row>
    <row r="3" spans="1:3">
      <c r="B3" s="2" t="s">
        <v>1</v>
      </c>
    </row>
    <row r="5" spans="1:3" ht="34" customHeight="1">
      <c r="B5" s="3" t="s">
        <v>2</v>
      </c>
    </row>
    <row r="7" spans="1:3">
      <c r="B7" s="4" t="s">
        <v>3</v>
      </c>
    </row>
    <row r="9" spans="1:3" ht="42" customHeight="1">
      <c r="A9" s="5" t="s">
        <v>4</v>
      </c>
      <c r="B9" s="3" t="s">
        <v>5</v>
      </c>
      <c r="C9" s="2" t="s">
        <v>6</v>
      </c>
    </row>
    <row r="10" spans="1:3" ht="42" customHeight="1">
      <c r="A10" s="5" t="s">
        <v>7</v>
      </c>
      <c r="B10" s="3" t="s">
        <v>8</v>
      </c>
      <c r="C10" s="2" t="s">
        <v>9</v>
      </c>
    </row>
    <row r="11" spans="1:3" ht="42" customHeight="1">
      <c r="A11" s="5" t="s">
        <v>10</v>
      </c>
      <c r="B11" s="3" t="s">
        <v>11</v>
      </c>
      <c r="C11" s="2" t="s">
        <v>12</v>
      </c>
    </row>
    <row r="13" spans="1:3">
      <c r="A13" s="2" t="s">
        <v>13</v>
      </c>
      <c r="B13" s="6" t="s">
        <v>14</v>
      </c>
      <c r="C13" s="7" t="s">
        <v>15</v>
      </c>
    </row>
    <row r="15" spans="1:3" ht="30" customHeight="1">
      <c r="B15" s="4" t="s">
        <v>16</v>
      </c>
      <c r="C1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RowHeight="15"/>
  <cols>
    <col min="1" max="1" width="24.7109375" customWidth="1"/>
    <col min="2" max="2" width="12.7109375" customWidth="1"/>
    <col min="3" max="5" width="14.7109375" customWidth="1"/>
    <col min="6" max="9" width="11.7109375" customWidth="1"/>
  </cols>
  <sheetData>
    <row r="1" spans="1:9">
      <c r="A1" s="1" t="s">
        <v>0</v>
      </c>
    </row>
    <row r="2" spans="1:9">
      <c r="A2" s="2" t="s">
        <v>13</v>
      </c>
      <c r="B2" s="6" t="s">
        <v>14</v>
      </c>
      <c r="C2" s="7" t="s">
        <v>15</v>
      </c>
    </row>
    <row r="4" spans="1:9" ht="40" customHeight="1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</row>
    <row r="5" spans="1:9">
      <c r="A5" s="9" t="s">
        <v>27</v>
      </c>
      <c r="B5" s="10">
        <v>7000</v>
      </c>
      <c r="C5" s="10">
        <v>0</v>
      </c>
      <c r="D5" s="10">
        <v>0</v>
      </c>
      <c r="E5" s="10">
        <v>0</v>
      </c>
      <c r="F5" s="11">
        <f>IF($B5="","",$B5/$B$16)</f>
        <v>0</v>
      </c>
      <c r="G5" s="11">
        <f>IF($A5="","",($B5+$C5)/$C$16)</f>
        <v>0</v>
      </c>
      <c r="H5" s="11">
        <f>IF($A5="","",($B5+$C5+$D5)/$D$16)</f>
        <v>0</v>
      </c>
      <c r="I5" s="11">
        <f>IF($A5="","",($B5+$C5+$D5+$E5)/$E$16)</f>
        <v>0</v>
      </c>
    </row>
    <row r="6" spans="1:9">
      <c r="A6" s="9" t="s">
        <v>28</v>
      </c>
      <c r="B6" s="10">
        <v>2500</v>
      </c>
      <c r="C6" s="10">
        <v>0</v>
      </c>
      <c r="D6" s="10">
        <v>0</v>
      </c>
      <c r="E6" s="10">
        <v>0</v>
      </c>
      <c r="F6" s="11">
        <f>IF($B6="","",$B6/$B$16)</f>
        <v>0</v>
      </c>
      <c r="G6" s="11">
        <f>IF($A6="","",($B6+$C6)/$C$16)</f>
        <v>0</v>
      </c>
      <c r="H6" s="11">
        <f>IF($A6="","",($B6+$C6+$D6)/$D$16)</f>
        <v>0</v>
      </c>
      <c r="I6" s="11">
        <f>IF($A6="","",($B6+$C6+$D6+$E6)/$E$16)</f>
        <v>0</v>
      </c>
    </row>
    <row r="7" spans="1:9">
      <c r="A7" s="9" t="s">
        <v>29</v>
      </c>
      <c r="B7" s="10">
        <v>500</v>
      </c>
      <c r="C7" s="10">
        <v>0</v>
      </c>
      <c r="D7" s="10">
        <v>0</v>
      </c>
      <c r="E7" s="10">
        <v>0</v>
      </c>
      <c r="F7" s="11">
        <f>IF($B7="","",$B7/$B$16)</f>
        <v>0</v>
      </c>
      <c r="G7" s="11">
        <f>IF($A7="","",($B7+$C7)/$C$16)</f>
        <v>0</v>
      </c>
      <c r="H7" s="11">
        <f>IF($A7="","",($B7+$C7+$D7)/$D$16)</f>
        <v>0</v>
      </c>
      <c r="I7" s="11">
        <f>IF($A7="","",($B7+$C7+$D7+$E7)/$E$16)</f>
        <v>0</v>
      </c>
    </row>
    <row r="8" spans="1:9">
      <c r="A8" s="9" t="s">
        <v>30</v>
      </c>
      <c r="B8" s="10">
        <v>1200</v>
      </c>
      <c r="C8" s="10">
        <v>0</v>
      </c>
      <c r="D8" s="10">
        <v>0</v>
      </c>
      <c r="E8" s="10">
        <v>0</v>
      </c>
      <c r="F8" s="11">
        <f>IF($B8="","",$B8/$B$16)</f>
        <v>0</v>
      </c>
      <c r="G8" s="11">
        <f>IF($A8="","",($B8+$C8)/$C$16)</f>
        <v>0</v>
      </c>
      <c r="H8" s="11">
        <f>IF($A8="","",($B8+$C8+$D8)/$D$16)</f>
        <v>0</v>
      </c>
      <c r="I8" s="11">
        <f>IF($A8="","",($B8+$C8+$D8+$E8)/$E$16)</f>
        <v>0</v>
      </c>
    </row>
    <row r="9" spans="1:9">
      <c r="A9" s="9" t="s">
        <v>31</v>
      </c>
      <c r="B9" s="10">
        <v>0</v>
      </c>
      <c r="C9" s="10">
        <v>2800</v>
      </c>
      <c r="D9" s="10">
        <v>0</v>
      </c>
      <c r="E9" s="10">
        <v>0</v>
      </c>
      <c r="F9" s="11">
        <f>IF($B9="","",$B9/$B$16)</f>
        <v>0</v>
      </c>
      <c r="G9" s="11">
        <f>IF($A9="","",($B9+$C9)/$C$16)</f>
        <v>0</v>
      </c>
      <c r="H9" s="11">
        <f>IF($A9="","",($B9+$C9+$D9)/$D$16)</f>
        <v>0</v>
      </c>
      <c r="I9" s="11">
        <f>IF($A9="","",($B9+$C9+$D9+$E9)/$E$16)</f>
        <v>0</v>
      </c>
    </row>
    <row r="10" spans="1:9">
      <c r="A10" s="9" t="s">
        <v>32</v>
      </c>
      <c r="B10" s="10">
        <v>0</v>
      </c>
      <c r="C10" s="10">
        <v>0</v>
      </c>
      <c r="D10" s="10">
        <v>3000</v>
      </c>
      <c r="E10" s="10">
        <v>0</v>
      </c>
      <c r="F10" s="11">
        <f>IF($B10="","",$B10/$B$16)</f>
        <v>0</v>
      </c>
      <c r="G10" s="11">
        <f>IF($A10="","",($B10+$C10)/$C$16)</f>
        <v>0</v>
      </c>
      <c r="H10" s="11">
        <f>IF($A10="","",($B10+$C10+$D10)/$D$16)</f>
        <v>0</v>
      </c>
      <c r="I10" s="11">
        <f>IF($A10="","",($B10+$C10+$D10+$E10)/$E$16)</f>
        <v>0</v>
      </c>
    </row>
    <row r="11" spans="1:9">
      <c r="A11" s="9" t="s">
        <v>33</v>
      </c>
      <c r="B11" s="10">
        <v>0</v>
      </c>
      <c r="C11" s="10">
        <v>0</v>
      </c>
      <c r="D11" s="10">
        <v>0</v>
      </c>
      <c r="E11" s="10">
        <v>3500</v>
      </c>
      <c r="F11" s="11">
        <f>IF($B11="","",$B11/$B$16)</f>
        <v>0</v>
      </c>
      <c r="G11" s="11">
        <f>IF($A11="","",($B11+$C11)/$C$16)</f>
        <v>0</v>
      </c>
      <c r="H11" s="11">
        <f>IF($A11="","",($B11+$C11+$D11)/$D$16)</f>
        <v>0</v>
      </c>
      <c r="I11" s="11">
        <f>IF($A11="","",($B11+$C11+$D11+$E11)/$E$16)</f>
        <v>0</v>
      </c>
    </row>
    <row r="12" spans="1:9">
      <c r="A12" s="9"/>
      <c r="B12" s="10"/>
      <c r="C12" s="10"/>
      <c r="D12" s="10"/>
      <c r="E12" s="10"/>
      <c r="F12" s="11">
        <f>IF($B12="","",$B12/$B$16)</f>
        <v>0</v>
      </c>
      <c r="G12" s="11">
        <f>IF($A12="","",($B12+$C12)/$C$16)</f>
        <v>0</v>
      </c>
      <c r="H12" s="11">
        <f>IF($A12="","",($B12+$C12+$D12)/$D$16)</f>
        <v>0</v>
      </c>
      <c r="I12" s="11">
        <f>IF($A12="","",($B12+$C12+$D12+$E12)/$E$16)</f>
        <v>0</v>
      </c>
    </row>
    <row r="13" spans="1:9">
      <c r="A13" s="9"/>
      <c r="B13" s="10"/>
      <c r="C13" s="10"/>
      <c r="D13" s="10"/>
      <c r="E13" s="10"/>
      <c r="F13" s="11">
        <f>IF($B13="","",$B13/$B$16)</f>
        <v>0</v>
      </c>
      <c r="G13" s="11">
        <f>IF($A13="","",($B13+$C13)/$C$16)</f>
        <v>0</v>
      </c>
      <c r="H13" s="11">
        <f>IF($A13="","",($B13+$C13+$D13)/$D$16)</f>
        <v>0</v>
      </c>
      <c r="I13" s="11">
        <f>IF($A13="","",($B13+$C13+$D13+$E13)/$E$16)</f>
        <v>0</v>
      </c>
    </row>
    <row r="14" spans="1:9">
      <c r="A14" s="9"/>
      <c r="B14" s="10"/>
      <c r="C14" s="10"/>
      <c r="D14" s="10"/>
      <c r="E14" s="10"/>
      <c r="F14" s="11">
        <f>IF($B14="","",$B14/$B$16)</f>
        <v>0</v>
      </c>
      <c r="G14" s="11">
        <f>IF($A14="","",($B14+$C14)/$C$16)</f>
        <v>0</v>
      </c>
      <c r="H14" s="11">
        <f>IF($A14="","",($B14+$C14+$D14)/$D$16)</f>
        <v>0</v>
      </c>
      <c r="I14" s="11">
        <f>IF($A14="","",($B14+$C14+$D14+$E14)/$E$16)</f>
        <v>0</v>
      </c>
    </row>
    <row r="16" spans="1:9">
      <c r="A16" s="12" t="s">
        <v>34</v>
      </c>
      <c r="B16" s="13">
        <f>SUM(B5:B14)</f>
        <v>0</v>
      </c>
      <c r="C16" s="13">
        <f>B16+SUM(C5:C14)</f>
        <v>0</v>
      </c>
      <c r="D16" s="13">
        <f>C16+SUM(D5:D14)</f>
        <v>0</v>
      </c>
      <c r="E16" s="13">
        <f>D16+SUM(E5:E14)</f>
        <v>0</v>
      </c>
      <c r="F16" s="12"/>
      <c r="G16" s="12"/>
      <c r="H16" s="12"/>
      <c r="I16" s="12"/>
    </row>
    <row r="19" spans="1:4" ht="22" customHeight="1">
      <c r="A19" s="4" t="s">
        <v>35</v>
      </c>
    </row>
    <row r="20" spans="1:4" ht="26" customHeight="1">
      <c r="A20" s="8" t="s">
        <v>36</v>
      </c>
      <c r="B20" s="8" t="s">
        <v>37</v>
      </c>
      <c r="C20" s="8" t="s">
        <v>38</v>
      </c>
      <c r="D20" s="8" t="s">
        <v>39</v>
      </c>
    </row>
    <row r="21" spans="1:4">
      <c r="A21" s="9" t="s">
        <v>40</v>
      </c>
      <c r="B21" s="10">
        <v>25000</v>
      </c>
      <c r="C21" s="10">
        <v>60000</v>
      </c>
      <c r="D21" s="10">
        <v>120000</v>
      </c>
    </row>
    <row r="22" spans="1:4">
      <c r="A22" s="14" t="s">
        <v>41</v>
      </c>
      <c r="B22" s="14">
        <f>IF(B21="","",B21*SUM(C5:C14))</f>
        <v>0</v>
      </c>
      <c r="C22" s="14">
        <f>IF(C21="","",C21*SUM(D5:D14))</f>
        <v>0</v>
      </c>
      <c r="D22" s="14">
        <f>IF(D21="","",D21*SUM(E5:E14))</f>
        <v>0</v>
      </c>
    </row>
    <row r="23" spans="1:4">
      <c r="A23" s="14" t="s">
        <v>42</v>
      </c>
      <c r="B23" s="14">
        <f>IF(B21="","",B21*C16)</f>
        <v>0</v>
      </c>
      <c r="C23" s="14">
        <f>IF(C21="","",C21*D16)</f>
        <v>0</v>
      </c>
      <c r="D23" s="14">
        <f>IF(D21="","",D21*E16)</f>
        <v>0</v>
      </c>
    </row>
    <row r="24" spans="1:4">
      <c r="A24" s="14" t="s">
        <v>43</v>
      </c>
      <c r="B24" s="14">
        <f>B23-B22</f>
        <v>0</v>
      </c>
      <c r="C24" s="14">
        <f>C23-C22</f>
        <v>0</v>
      </c>
      <c r="D24" s="14">
        <f>D23-D22</f>
        <v>0</v>
      </c>
    </row>
    <row r="26" spans="1:4" ht="44" customHeight="1">
      <c r="A26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showGridLines="0" workbookViewId="0"/>
  </sheetViews>
  <sheetFormatPr defaultRowHeight="15"/>
  <cols>
    <col min="1" max="1" width="26.7109375" customWidth="1"/>
    <col min="2" max="2" width="74.7109375" customWidth="1"/>
  </cols>
  <sheetData>
    <row r="1" spans="1:2">
      <c r="A1" s="1" t="s">
        <v>45</v>
      </c>
    </row>
    <row r="3" spans="1:2">
      <c r="A3" s="4" t="s">
        <v>46</v>
      </c>
    </row>
    <row r="5" spans="1:2" ht="22" customHeight="1">
      <c r="A5" s="3" t="s">
        <v>47</v>
      </c>
      <c r="B5" s="2" t="s">
        <v>48</v>
      </c>
    </row>
    <row r="6" spans="1:2" ht="22" customHeight="1">
      <c r="A6" s="3" t="s">
        <v>49</v>
      </c>
      <c r="B6" s="2" t="s">
        <v>50</v>
      </c>
    </row>
    <row r="7" spans="1:2" ht="22" customHeight="1">
      <c r="A7" s="3" t="s">
        <v>51</v>
      </c>
      <c r="B7" s="2" t="s">
        <v>52</v>
      </c>
    </row>
    <row r="8" spans="1:2" ht="22" customHeight="1">
      <c r="A8" s="3" t="s">
        <v>53</v>
      </c>
      <c r="B8" s="2" t="s">
        <v>54</v>
      </c>
    </row>
    <row r="9" spans="1:2" ht="22" customHeight="1">
      <c r="A9" s="3" t="s">
        <v>55</v>
      </c>
      <c r="B9" s="2" t="s">
        <v>56</v>
      </c>
    </row>
    <row r="11" spans="1:2">
      <c r="A11" s="4" t="s">
        <v>57</v>
      </c>
    </row>
    <row r="12" spans="1:2" ht="26" customHeight="1">
      <c r="A12" s="3" t="s">
        <v>58</v>
      </c>
      <c r="B12" s="2" t="s">
        <v>59</v>
      </c>
    </row>
    <row r="13" spans="1:2" ht="26" customHeight="1">
      <c r="A13" s="3" t="s">
        <v>60</v>
      </c>
      <c r="B13" s="2" t="s">
        <v>61</v>
      </c>
    </row>
    <row r="14" spans="1:2" ht="26" customHeight="1">
      <c r="A14" s="3" t="s">
        <v>53</v>
      </c>
      <c r="B14" s="2" t="s">
        <v>62</v>
      </c>
    </row>
    <row r="15" spans="1:2" ht="26" customHeight="1">
      <c r="A15" s="3" t="s">
        <v>51</v>
      </c>
      <c r="B15" s="2" t="s">
        <v>63</v>
      </c>
    </row>
    <row r="16" spans="1:2" ht="26" customHeight="1">
      <c r="A16" s="3" t="s">
        <v>64</v>
      </c>
      <c r="B16" s="2" t="s">
        <v>65</v>
      </c>
    </row>
    <row r="18" spans="1:2" ht="40" customHeight="1">
      <c r="A18" s="3" t="s">
        <v>66</v>
      </c>
      <c r="B18" s="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はじめに</vt:lpstr>
      <vt:lpstr>希薄化シミュレーション</vt:lpstr>
      <vt:lpstr>計算式と用語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2026-09-14T04:01:43Z</dcterms:created>
  <dcterms:modified xsi:type="dcterms:W3CDTF">2026-09-14T04:01:43Z</dcterms:modified>
</cp:coreProperties>
</file>